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79" documentId="120_S{2AC9BD13-BADA-5192-A53E-5A8FF88502F6}" xr6:coauthVersionLast="47" xr6:coauthVersionMax="47" xr10:uidLastSave="{B2AB67B4-0519-47C6-B9EF-285ADD588D9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J6" i="2"/>
  <c r="I6" i="2"/>
  <c r="G6" i="2"/>
  <c r="B6" i="2"/>
  <c r="B3" i="4"/>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<sst xmlns="http://schemas.openxmlformats.org/spreadsheetml/2006/main" count="180273" uniqueCount="39122">
  <si>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</si>
  <si>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</si>
  <si>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</si>
  <si>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</si>
  <si>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</si>
  <si>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</si>
  <si>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</si>
  <si>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</si>
  <si>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</si>
  <si>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</si>
  <si>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</si>
  <si>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</si>
  <si>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</si>
  <si>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</si>
  <si>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</si>
  <si>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</si>
  <si>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</si>
  <si>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</si>
  <si>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</si>
  <si>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</si>
  <si>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</si>
  <si>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</si>
  <si>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</si>
  <si>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</si>
  <si>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</si>
  <si>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</si>
  <si>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</si>
  <si>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</si>
  <si>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</si>
  <si>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</si>
  <si>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</si>
  <si>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</si>
  <si>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</si>
  <si>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</si>
  <si>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</si>
  <si>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</si>
  <si>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</si>
  <si>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</si>
  <si>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</si>
  <si>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</si>
  <si>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</si>
  <si>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</si>
  <si>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</si>
  <si>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</si>
  <si>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</si>
  <si>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</si>
  <si>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</si>
  <si>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</si>
  <si>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</si>
  <si>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</si>
  <si>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</si>
  <si>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</si>
  <si>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</si>
  <si>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</si>
  <si>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</si>
  <si>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</si>
  <si>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</si>
  <si>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</si>
  <si>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</si>
  <si>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</si>
  <si>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</si>
  <si>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</si>
  <si>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</si>
  <si>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</si>
  <si>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</si>
  <si>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</si>
  <si>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</si>
  <si>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</si>
  <si>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</si>
  <si>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</si>
  <si>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</si>
  <si>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</si>
  <si>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</si>
  <si>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</si>
  <si>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</si>
  <si>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</si>
  <si>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</si>
  <si>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</si>
  <si>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</si>
  <si>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</si>
  <si>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</si>
  <si>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</si>
  <si>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</si>
  <si>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</si>
  <si>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</si>
  <si>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</si>
  <si>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</si>
  <si>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</si>
  <si>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</si>
  <si>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</si>
  <si>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</si>
  <si>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</si>
  <si>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</si>
  <si>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</si>
  <si>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</si>
  <si>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</si>
  <si>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</si>
  <si>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</si>
  <si>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</si>
  <si>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</si>
  <si>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</si>
  <si>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</si>
  <si>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</si>
  <si>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</si>
  <si>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</si>
  <si>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</si>
  <si>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</si>
  <si>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</si>
  <si>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</si>
  <si>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</si>
  <si>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</si>
  <si>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</si>
  <si>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</si>
  <si>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</si>
  <si>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</si>
  <si>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</si>
  <si>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</si>
  <si>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</si>
  <si>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</si>
  <si>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</si>
  <si>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</si>
  <si>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</si>
  <si>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</si>
  <si>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</si>
  <si>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</si>
  <si>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</si>
  <si>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</si>
  <si>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</si>
  <si>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</si>
  <si>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</si>
  <si>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</si>
  <si>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</si>
  <si>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</si>
  <si>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</si>
  <si>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</si>
  <si>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</si>
  <si>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</si>
  <si>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</si>
  <si>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</si>
  <si>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</si>
  <si>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</si>
  <si>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</si>
  <si>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</si>
  <si>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</si>
  <si>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</si>
  <si>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</si>
  <si>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</si>
  <si>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</si>
  <si>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</si>
  <si>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</si>
  <si>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</si>
  <si>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</si>
  <si>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</si>
  <si>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</si>
  <si>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</si>
  <si>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</si>
  <si>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</si>
  <si>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</si>
  <si>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</si>
  <si>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</si>
  <si>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</si>
  <si>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</si>
  <si>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</si>
  <si>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</si>
  <si>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</si>
  <si>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</si>
  <si>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</si>
  <si>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</si>
  <si>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</si>
  <si>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</si>
  <si>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</si>
  <si>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</si>
  <si>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</si>
  <si>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</si>
  <si>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</si>
  <si>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</si>
  <si>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</si>
  <si>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</si>
  <si>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</si>
  <si>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</si>
  <si>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</si>
  <si>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</si>
  <si>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</si>
  <si>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</si>
  <si>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</si>
  <si>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</si>
  <si>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</si>
  <si>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</si>
  <si>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</si>
  <si>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</si>
  <si>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</si>
  <si>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</si>
  <si>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</si>
  <si>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</si>
  <si>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</si>
  <si>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</si>
  <si>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</si>
  <si>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</si>
  <si>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</si>
  <si>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</si>
  <si>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</si>
  <si>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</si>
  <si>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</si>
  <si>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</si>
  <si>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</si>
  <si>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</si>
  <si>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</si>
  <si>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</si>
  <si>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</si>
  <si>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</si>
  <si>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</si>
  <si>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</si>
  <si>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</si>
  <si>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</si>
  <si>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</si>
  <si>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</si>
  <si>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</si>
  <si>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</si>
  <si>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</si>
  <si>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</si>
  <si>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</si>
  <si>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</si>
  <si>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</si>
  <si>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</si>
  <si>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</si>
  <si>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</si>
  <si>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</si>
  <si>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</si>
  <si>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</si>
  <si>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</si>
  <si>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</si>
  <si>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</si>
  <si>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</si>
  <si>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</si>
  <si>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</si>
  <si>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</si>
  <si>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</si>
  <si>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</si>
  <si>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</si>
  <si>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</si>
  <si>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</si>
  <si>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</si>
  <si>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</si>
  <si>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</si>
  <si>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</si>
  <si>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</si>
  <si>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</si>
  <si>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</si>
  <si>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</si>
  <si>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</si>
  <si>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</si>
  <si>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</si>
  <si>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</si>
  <si>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</si>
  <si>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</si>
  <si>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</si>
  <si>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</si>
  <si>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</si>
  <si>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</si>
  <si>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</si>
  <si>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</si>
  <si>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</si>
  <si>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</si>
  <si>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</si>
  <si>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</si>
  <si>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</si>
  <si>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</si>
  <si>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</si>
  <si>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</si>
  <si>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</si>
  <si>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</si>
  <si>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</si>
  <si>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</si>
  <si>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</si>
  <si>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</si>
  <si>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</si>
  <si>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</si>
  <si>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</si>
  <si>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</si>
  <si>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</si>
  <si>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</si>
  <si>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</si>
  <si>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</si>
  <si>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</si>
  <si>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</si>
  <si>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</si>
  <si>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</si>
  <si>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</si>
  <si>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</si>
  <si>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</si>
  <si>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</si>
  <si>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</si>
  <si>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</si>
  <si>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</si>
  <si>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</si>
  <si>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</si>
  <si>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</si>
  <si>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</si>
  <si>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</si>
  <si>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</si>
  <si>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</si>
  <si>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</si>
  <si>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</si>
  <si>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</si>
  <si>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</si>
  <si>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</si>
  <si>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</si>
  <si>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</si>
  <si>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</si>
  <si>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</si>
  <si>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</si>
  <si>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</si>
  <si>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</si>
  <si>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</si>
  <si>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</si>
  <si>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</si>
  <si>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</si>
  <si>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</si>
  <si>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</si>
  <si>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</si>
  <si>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</si>
  <si>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</si>
  <si>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</si>
  <si>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</si>
  <si>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</si>
  <si>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</si>
  <si>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</si>
  <si>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</si>
  <si>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</si>
  <si>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</si>
  <si>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</si>
  <si>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</si>
  <si>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</si>
  <si>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</si>
  <si>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</si>
  <si>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</si>
  <si>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</si>
  <si>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</si>
  <si>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</si>
  <si>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</si>
  <si>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</si>
  <si>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</si>
  <si>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</si>
  <si>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</si>
  <si>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</si>
  <si>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</si>
  <si>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</si>
  <si>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</si>
  <si>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</si>
  <si>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</si>
  <si>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</si>
  <si>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</si>
  <si>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</si>
  <si>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</si>
  <si>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</si>
  <si>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</si>
  <si>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</si>
  <si>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</si>
  <si>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</si>
  <si>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</si>
  <si>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</si>
  <si>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</si>
  <si>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</si>
  <si>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</si>
  <si>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</si>
  <si>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</si>
  <si>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</si>
  <si>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</si>
  <si>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</si>
  <si>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</si>
  <si>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</si>
  <si>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</si>
  <si>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</si>
  <si>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</si>
  <si>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</si>
  <si>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</si>
  <si>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</si>
  <si>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</si>
  <si>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</si>
  <si>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</si>
  <si>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</si>
  <si>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</si>
  <si>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</si>
  <si>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</si>
  <si>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</si>
  <si>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</si>
  <si>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</si>
  <si>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</si>
  <si>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</si>
  <si>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</si>
  <si>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</si>
  <si>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</si>
  <si>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</si>
  <si>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</si>
  <si>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</si>
  <si>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</si>
  <si>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</si>
  <si>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</si>
  <si>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</si>
  <si>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</si>
  <si>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</si>
  <si>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</si>
  <si>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</si>
  <si>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</si>
  <si>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</si>
  <si>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</si>
  <si>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</si>
  <si>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</si>
  <si>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</si>
  <si>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</si>
  <si>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</si>
  <si>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</si>
  <si>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</si>
  <si>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</si>
  <si>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</si>
  <si>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</si>
  <si>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</si>
  <si>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</si>
  <si>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</si>
  <si>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</si>
  <si>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</si>
  <si>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</si>
  <si>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</si>
  <si>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</si>
  <si>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</si>
  <si>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</si>
  <si>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</si>
  <si>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</si>
  <si>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</si>
  <si>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</si>
  <si>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</si>
  <si>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</si>
  <si>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</si>
  <si>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</si>
  <si>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</si>
  <si>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</si>
  <si>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</si>
  <si>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</si>
  <si>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</si>
  <si>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</si>
  <si>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</si>
  <si>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</si>
  <si>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</si>
  <si>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</si>
  <si>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</si>
  <si>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</si>
  <si>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</si>
  <si>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</si>
  <si>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</si>
  <si>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</si>
  <si>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</si>
  <si>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</si>
  <si>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</si>
  <si>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</si>
  <si>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</si>
  <si>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</si>
  <si>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</si>
  <si>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</si>
  <si>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</si>
  <si>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</si>
  <si>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</si>
  <si>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</si>
  <si>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</si>
  <si>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</si>
  <si>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</si>
  <si>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</si>
  <si>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</si>
  <si>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</si>
  <si>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</si>
  <si>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</si>
  <si>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</si>
  <si>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</si>
  <si>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</si>
  <si>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</si>
  <si>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</si>
  <si>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</si>
  <si>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</si>
  <si>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</si>
  <si>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</si>
  <si>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</si>
  <si>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</si>
  <si>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</si>
  <si>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</si>
  <si>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</si>
  <si>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</si>
  <si>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</si>
  <si>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</si>
  <si>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</si>
  <si>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</si>
  <si>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</si>
  <si>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</si>
  <si>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</si>
  <si>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</si>
  <si>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</si>
  <si>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</si>
  <si>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</si>
  <si>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</si>
  <si>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</si>
  <si>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</si>
  <si>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</si>
  <si>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</si>
  <si>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</si>
  <si>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</si>
  <si>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</si>
  <si>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</si>
  <si>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</si>
  <si>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</si>
  <si>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</si>
  <si>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</si>
  <si>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</si>
  <si>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</si>
  <si>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</si>
  <si>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</si>
  <si>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</si>
  <si>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</si>
  <si>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</si>
  <si>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</si>
  <si>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</si>
  <si>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</si>
  <si>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</si>
  <si>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</si>
  <si>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</si>
  <si>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</si>
  <si>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</si>
  <si>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</si>
  <si>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</si>
  <si>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</si>
  <si>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</si>
  <si>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</si>
  <si>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</si>
  <si>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</si>
  <si>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</si>
  <si>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</si>
  <si>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</si>
  <si>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</si>
  <si>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</si>
  <si>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</si>
  <si>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</si>
  <si>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</si>
  <si>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</si>
  <si>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</si>
  <si>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</si>
  <si>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</si>
  <si>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</si>
  <si>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</si>
  <si>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</si>
  <si>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</si>
  <si>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</si>
  <si>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</si>
  <si>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</si>
  <si>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</si>
  <si>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</si>
  <si>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</si>
  <si>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</si>
  <si>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</si>
  <si>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</si>
  <si>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</si>
  <si>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</si>
  <si>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</si>
  <si>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</si>
  <si>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</si>
  <si>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</si>
  <si>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</si>
  <si>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</si>
  <si>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</si>
  <si>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</si>
  <si>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</si>
  <si>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</si>
  <si>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</si>
  <si>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</si>
  <si>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</si>
  <si>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</si>
  <si>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</si>
  <si>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</si>
  <si>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</si>
  <si>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</si>
  <si>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</si>
  <si>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</si>
  <si>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</si>
  <si>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</si>
  <si>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</si>
  <si>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</si>
  <si>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</si>
  <si>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</si>
  <si>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</si>
  <si>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</si>
  <si>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</si>
  <si>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</si>
  <si>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</si>
  <si>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</si>
  <si>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</si>
  <si>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</si>
  <si>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</si>
  <si>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</si>
  <si>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</si>
  <si>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</si>
  <si>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</si>
  <si>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</si>
  <si>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</si>
  <si>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</si>
  <si>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</si>
  <si>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</si>
  <si>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</si>
  <si>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</si>
  <si>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</si>
  <si>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</si>
  <si>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</si>
  <si>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</si>
  <si>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</si>
  <si>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</si>
  <si>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</si>
  <si>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</si>
  <si>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</si>
  <si>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</si>
  <si>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</si>
  <si>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</si>
  <si>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</si>
  <si>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</si>
  <si>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</si>
  <si>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</si>
  <si>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</si>
  <si>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</si>
  <si>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</si>
  <si>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</si>
  <si>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</si>
  <si>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</si>
  <si>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</si>
  <si>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</si>
  <si>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</si>
  <si>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</si>
  <si>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</si>
  <si>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</si>
  <si>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</si>
  <si>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</si>
  <si>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</si>
  <si>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</si>
  <si>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</si>
  <si>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</si>
  <si>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</si>
  <si>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</si>
  <si>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</si>
  <si>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</si>
  <si>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</si>
  <si>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</si>
  <si>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</si>
  <si>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</si>
  <si>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</si>
  <si>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</si>
  <si>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</si>
  <si>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</si>
  <si>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</si>
  <si>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</si>
  <si>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</si>
  <si>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</si>
  <si>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</si>
  <si>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</si>
  <si>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</si>
  <si>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</si>
  <si>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</si>
  <si>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</si>
  <si>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</si>
  <si>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</si>
  <si>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</si>
  <si>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</si>
  <si>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</si>
  <si>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</si>
  <si>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</si>
  <si>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</si>
  <si>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</si>
  <si>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</si>
  <si>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</si>
  <si>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</si>
  <si>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</si>
  <si>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</si>
  <si>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</si>
  <si>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</si>
  <si>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</si>
  <si>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</si>
  <si>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</si>
  <si>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</si>
  <si>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</si>
  <si>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</si>
  <si>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</si>
  <si>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</si>
  <si>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</si>
  <si>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</si>
  <si>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</si>
  <si>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</si>
  <si>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</si>
  <si>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</si>
  <si>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</si>
  <si>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</si>
  <si>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</si>
  <si>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</si>
  <si>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</si>
  <si>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</si>
  <si>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</si>
  <si>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</si>
  <si>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</si>
  <si>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</si>
  <si>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</si>
  <si>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</si>
  <si>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</si>
  <si>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</si>
  <si>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</si>
  <si>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</si>
  <si>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</si>
  <si>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</si>
  <si>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</si>
  <si>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</si>
  <si>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</si>
  <si>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</si>
  <si>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</si>
  <si>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</si>
  <si>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</si>
  <si>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</si>
  <si>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</si>
  <si>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</si>
  <si>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</si>
  <si>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</si>
  <si>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</si>
  <si>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</si>
  <si>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</si>
  <si>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</si>
  <si>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</si>
  <si>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</si>
  <si>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</si>
  <si>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</si>
  <si>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</si>
  <si>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</si>
  <si>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</si>
  <si>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</si>
  <si>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</si>
  <si>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</si>
  <si>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</si>
  <si>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</si>
  <si>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</si>
  <si>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</si>
  <si>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</si>
  <si>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</si>
  <si>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</si>
  <si>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</si>
  <si>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</si>
  <si>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</si>
  <si>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</si>
  <si>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</si>
  <si>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</si>
  <si>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</si>
  <si>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</si>
  <si>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</si>
  <si>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</si>
  <si>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</si>
  <si>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</si>
  <si>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</si>
  <si>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</si>
  <si>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</si>
  <si>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</si>
  <si>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</si>
  <si>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</si>
  <si>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</si>
  <si>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</si>
  <si>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</si>
  <si>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</si>
  <si>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</si>
  <si>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</si>
  <si>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</si>
  <si>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</si>
  <si>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</si>
  <si>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</si>
  <si>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</si>
  <si>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</si>
  <si>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</si>
  <si>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</si>
  <si>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</si>
  <si>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</si>
  <si>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</si>
  <si>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</si>
  <si>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</si>
  <si>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</si>
  <si>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</si>
  <si>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</si>
  <si>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</si>
  <si>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</si>
  <si>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</si>
  <si>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</si>
  <si>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</si>
  <si>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</si>
  <si>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</si>
  <si>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</si>
  <si>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</si>
  <si>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</si>
  <si>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</si>
  <si>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</si>
  <si>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</si>
  <si>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</si>
  <si>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</si>
  <si>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</si>
  <si>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</si>
  <si>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</si>
  <si>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</si>
  <si>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</si>
  <si>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</si>
  <si>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</si>
  <si>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</si>
  <si>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</si>
  <si>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</si>
  <si>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</si>
  <si>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</si>
  <si>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</si>
  <si>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</si>
  <si>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</si>
  <si>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</si>
  <si>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</si>
  <si>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</si>
  <si>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</si>
  <si>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</si>
  <si>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</si>
  <si>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</si>
  <si>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</si>
  <si>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</si>
  <si>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</si>
  <si>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</si>
  <si>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</si>
  <si>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</si>
  <si>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</si>
  <si>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</si>
  <si>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</si>
  <si>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</si>
  <si>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</si>
  <si>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</si>
  <si>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</si>
  <si>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</si>
  <si>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</si>
  <si>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</si>
  <si>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</si>
  <si>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</si>
  <si>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</si>
  <si>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</si>
  <si>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</si>
  <si>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</si>
  <si>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</si>
  <si>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</si>
  <si>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</si>
  <si>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</si>
  <si>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</si>
  <si>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</si>
  <si>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</si>
  <si>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</si>
  <si>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</si>
  <si>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</si>
  <si>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</si>
  <si>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</si>
  <si>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</si>
  <si>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</si>
  <si>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</si>
  <si>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</si>
  <si>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</si>
  <si>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</si>
  <si>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</si>
  <si>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</si>
  <si>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</si>
  <si>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</si>
  <si>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</si>
  <si>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</si>
  <si>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</si>
  <si>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</si>
  <si>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</si>
  <si>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</si>
  <si>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</si>
  <si>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</si>
  <si>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</si>
  <si>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</si>
  <si>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</si>
  <si>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</si>
  <si>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</si>
  <si>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</si>
  <si>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</si>
  <si>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</si>
  <si>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</si>
  <si>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</si>
  <si>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</si>
  <si>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</si>
  <si>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</si>
  <si>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</si>
  <si>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</si>
  <si>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</si>
  <si>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</si>
  <si>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</si>
  <si>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</si>
  <si>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</si>
  <si>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</si>
  <si>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</si>
  <si>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</si>
  <si>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</si>
  <si>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</si>
  <si>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</si>
  <si>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</si>
  <si>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</si>
  <si>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</si>
  <si>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</si>
  <si>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</si>
  <si>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</si>
  <si>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</si>
  <si>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</si>
  <si>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</si>
  <si>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</si>
  <si>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</si>
  <si>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</si>
  <si>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</si>
  <si>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</si>
  <si>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</si>
  <si>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</si>
  <si>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</si>
  <si>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</si>
  <si>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</si>
  <si>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</si>
  <si>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</si>
  <si>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</si>
  <si>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</si>
  <si>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</si>
  <si>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</si>
  <si>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</si>
  <si>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</si>
  <si>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</si>
  <si>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</si>
  <si>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</si>
  <si>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</si>
  <si>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</si>
  <si>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</si>
  <si>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</si>
  <si>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</si>
  <si>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</si>
  <si>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</si>
  <si>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</si>
  <si>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</si>
  <si>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</si>
  <si>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</si>
  <si>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</si>
  <si>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</si>
  <si>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</si>
  <si>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</si>
  <si>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</si>
  <si>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</si>
  <si>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</si>
  <si>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</si>
  <si>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</si>
  <si>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</si>
  <si>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</si>
  <si>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</si>
  <si>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</si>
  <si>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</si>
  <si>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</si>
  <si>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</si>
  <si>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</si>
  <si>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</si>
  <si>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</si>
  <si>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</si>
  <si>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</si>
  <si>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</si>
  <si>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</si>
  <si>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</si>
  <si>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</si>
  <si>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</si>
  <si>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</si>
  <si>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</si>
  <si>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</si>
  <si>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</si>
  <si>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</si>
  <si>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</si>
  <si>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</si>
  <si>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</si>
  <si>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</si>
  <si>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</si>
  <si>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</si>
  <si>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</si>
  <si>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</si>
  <si>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</si>
  <si>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</si>
  <si>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</si>
  <si>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</si>
  <si>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</si>
  <si>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</si>
  <si>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</si>
  <si>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</si>
  <si>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</si>
  <si>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</si>
  <si>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</si>
  <si>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</si>
  <si>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</si>
  <si>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</si>
  <si>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</si>
  <si>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</si>
  <si>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</si>
  <si>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</si>
  <si>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</si>
  <si>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</si>
  <si>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</si>
  <si>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</si>
  <si>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</si>
  <si>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</si>
  <si>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</si>
  <si>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</si>
  <si>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</si>
  <si>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</si>
  <si>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</si>
  <si>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</si>
  <si>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</si>
  <si>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</si>
  <si>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</si>
  <si>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</si>
  <si>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</si>
  <si>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</si>
  <si>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</si>
  <si>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</si>
  <si>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</si>
  <si>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</si>
  <si>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</si>
  <si>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</si>
  <si>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</si>
  <si>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</si>
  <si>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</si>
  <si>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</si>
  <si>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</si>
  <si>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</si>
  <si>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</si>
  <si>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</si>
  <si>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</si>
  <si>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</si>
  <si>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</si>
  <si>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</si>
  <si>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</si>
  <si>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</si>
  <si>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</si>
  <si>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</si>
  <si>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</si>
  <si>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</si>
  <si>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</si>
  <si>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</si>
  <si>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</si>
  <si>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</si>
  <si>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</si>
  <si>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</si>
  <si>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</si>
  <si>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</si>
  <si>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</si>
  <si>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</si>
  <si>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</si>
  <si>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</si>
  <si>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</si>
  <si>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</si>
  <si>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</si>
  <si>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</si>
  <si>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</si>
  <si>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</si>
  <si>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</si>
  <si>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</si>
  <si>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</si>
  <si>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</si>
  <si>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</si>
  <si>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</si>
  <si>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</si>
  <si>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</si>
  <si>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</si>
  <si>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</si>
  <si>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</si>
  <si>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</si>
  <si>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</si>
  <si>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</si>
  <si>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</si>
  <si>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</si>
  <si>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</si>
  <si>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</si>
  <si>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</si>
  <si>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</si>
  <si>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</si>
  <si>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</si>
  <si>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</si>
  <si>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</si>
  <si>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</si>
  <si>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</si>
  <si>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</si>
  <si>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</si>
  <si>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</si>
  <si>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</si>
  <si>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</si>
  <si>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</si>
  <si>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</si>
  <si>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</si>
  <si>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</si>
  <si>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</si>
  <si>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</si>
  <si>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</si>
  <si>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</si>
  <si>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</si>
  <si>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</si>
  <si>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</si>
  <si>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</si>
  <si>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</si>
  <si>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</si>
  <si>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</si>
  <si>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</si>
  <si>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</si>
  <si>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</si>
  <si>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</si>
  <si>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</si>
  <si>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</si>
  <si>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</si>
  <si>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</si>
  <si>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</si>
  <si>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</si>
  <si>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</si>
  <si>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</si>
  <si>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</si>
  <si>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</si>
  <si>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</si>
  <si>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</si>
  <si>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</si>
  <si>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</si>
  <si>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</si>
  <si>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</si>
  <si>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</si>
  <si>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</si>
  <si>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</si>
  <si>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</si>
  <si>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</si>
  <si>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</si>
  <si>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</si>
  <si>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</si>
  <si>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</si>
  <si>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</si>
  <si>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</si>
  <si>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</si>
  <si>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</si>
  <si>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</si>
  <si>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</si>
  <si>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</si>
  <si>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</si>
  <si>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</si>
  <si>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</si>
  <si>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</si>
  <si>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</si>
  <si>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</si>
  <si>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</si>
  <si>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</si>
  <si>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</si>
  <si>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</si>
  <si>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</si>
  <si>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</si>
  <si>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</si>
  <si>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</si>
  <si>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</si>
  <si>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</si>
  <si>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</si>
  <si>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</si>
  <si>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</si>
  <si>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</si>
  <si>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</si>
  <si>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</si>
  <si>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</si>
  <si>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</si>
  <si>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</si>
  <si>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</si>
  <si>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</si>
  <si>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</si>
  <si>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</si>
  <si>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</si>
  <si>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</si>
  <si>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</si>
  <si>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</si>
  <si>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</si>
  <si>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</si>
  <si>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</si>
  <si>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</si>
  <si>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</si>
  <si>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</si>
  <si>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</si>
  <si>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</si>
  <si>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</si>
  <si>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</si>
  <si>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</si>
  <si>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</si>
  <si>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</si>
  <si>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</si>
  <si>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</si>
  <si>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</si>
  <si>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</si>
  <si>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</si>
  <si>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</si>
  <si>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</si>
  <si>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</si>
  <si>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</si>
  <si>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</si>
  <si>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</si>
  <si>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</si>
  <si>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</si>
  <si>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</si>
  <si>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</si>
  <si>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</si>
  <si>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</si>
  <si>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</si>
  <si>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</si>
  <si>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</si>
  <si>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</si>
  <si>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</si>
  <si>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</si>
  <si>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</si>
  <si>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</si>
  <si>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</si>
  <si>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</si>
  <si>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</si>
  <si>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</si>
  <si>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</si>
  <si>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</si>
  <si>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</si>
  <si>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</si>
  <si>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</si>
  <si>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</si>
  <si>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</si>
  <si>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</si>
  <si>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</si>
  <si>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</si>
  <si>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</si>
  <si>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</si>
  <si>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</si>
  <si>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</si>
  <si>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</si>
  <si>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</si>
  <si>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</si>
  <si>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</si>
  <si>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</si>
  <si>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</si>
  <si>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</si>
  <si>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</si>
  <si>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</si>
  <si>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</si>
  <si>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</si>
  <si>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</si>
  <si>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</si>
  <si>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</si>
  <si>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</si>
  <si>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</si>
  <si>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</si>
  <si>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</si>
  <si>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</si>
  <si>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</si>
  <si>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</si>
  <si>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</si>
  <si>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</si>
  <si>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</si>
  <si>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</si>
  <si>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</si>
  <si>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</si>
  <si>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</si>
  <si>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</si>
  <si>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</si>
  <si>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</si>
  <si>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</si>
  <si>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</si>
  <si>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</si>
  <si>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</si>
  <si>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</si>
  <si>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</si>
  <si>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</si>
  <si>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</si>
  <si>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</si>
  <si>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</si>
  <si>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</si>
  <si>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</si>
  <si>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</si>
  <si>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</si>
  <si>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</si>
  <si>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</si>
  <si>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</si>
  <si>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</si>
  <si>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</si>
  <si>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</si>
  <si>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</si>
  <si>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</si>
  <si>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</si>
  <si>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</si>
  <si>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</si>
  <si>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</si>
  <si>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</si>
  <si>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</si>
  <si>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</si>
  <si>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</si>
  <si>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</si>
  <si>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</si>
  <si>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</si>
  <si>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</si>
  <si>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</si>
  <si>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</si>
  <si>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</si>
  <si>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</si>
  <si>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</si>
  <si>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</si>
  <si>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</si>
  <si>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</si>
  <si>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</si>
  <si>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</si>
  <si>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</si>
  <si>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</si>
  <si>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</si>
  <si>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</si>
  <si>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</si>
  <si>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</si>
  <si>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</si>
  <si>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</si>
  <si>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</si>
  <si>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</si>
  <si>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</si>
  <si>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</si>
  <si>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</si>
  <si>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</si>
  <si>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</si>
  <si>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</si>
  <si>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</si>
  <si>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</si>
  <si>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</si>
  <si>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</si>
  <si>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</si>
  <si>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</si>
  <si>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</si>
  <si>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</si>
  <si>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</si>
  <si>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</si>
  <si>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</si>
  <si>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</si>
  <si>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</si>
  <si>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</si>
  <si>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</si>
  <si>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</si>
  <si>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</si>
  <si>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</si>
  <si>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</si>
  <si>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</si>
  <si>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</si>
  <si>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</si>
  <si>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</si>
  <si>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</si>
  <si>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</si>
  <si>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</si>
  <si>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</si>
  <si>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</si>
  <si>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</si>
  <si>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</si>
  <si>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</si>
  <si>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</si>
  <si>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</si>
  <si>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</si>
  <si>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</si>
  <si>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</si>
  <si>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</si>
  <si>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</si>
  <si>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</si>
  <si>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</si>
  <si>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</si>
  <si>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</si>
  <si>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</si>
  <si>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</si>
  <si>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</si>
  <si>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</si>
  <si>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</si>
  <si>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</si>
  <si>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</si>
  <si>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</si>
  <si>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</si>
  <si>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</si>
  <si>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</si>
  <si>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</si>
  <si>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</si>
  <si>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</si>
  <si>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</si>
  <si>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</si>
  <si>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</si>
  <si>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</si>
  <si>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</si>
  <si>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</si>
  <si>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</si>
  <si>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</si>
  <si>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</si>
  <si>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</si>
  <si>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</si>
  <si>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</si>
  <si>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</si>
  <si>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</si>
  <si>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</si>
  <si>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</si>
  <si>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</si>
  <si>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</si>
  <si>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</si>
  <si>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</si>
  <si>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</si>
  <si>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</si>
  <si>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</si>
  <si>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</si>
  <si>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</si>
  <si>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</si>
  <si>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</si>
  <si>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</si>
  <si>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</si>
  <si>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</si>
  <si>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</si>
  <si>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</si>
  <si>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</si>
  <si>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</si>
  <si>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</si>
  <si>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</si>
  <si>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</si>
  <si>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</si>
  <si>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</si>
  <si>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</si>
  <si>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</si>
  <si>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</si>
  <si>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</si>
  <si>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</si>
  <si>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</si>
  <si>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</si>
  <si>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</si>
  <si>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</si>
  <si>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</si>
  <si>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</si>
  <si>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</si>
  <si>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</si>
  <si>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</si>
  <si>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</si>
  <si>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</si>
  <si>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</si>
  <si>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</si>
  <si>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</si>
  <si>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</si>
  <si>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</si>
  <si>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</si>
  <si>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</si>
  <si>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</si>
  <si>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</si>
  <si>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</si>
  <si>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</si>
  <si>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</si>
  <si>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</si>
  <si>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</si>
  <si>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</si>
  <si>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</si>
  <si>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</si>
  <si>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</si>
  <si>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</si>
  <si>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</si>
  <si>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</si>
  <si>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</si>
  <si>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</si>
  <si>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</si>
  <si>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</si>
  <si>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</si>
  <si>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</si>
  <si>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</si>
  <si>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</si>
  <si>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</si>
  <si>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</si>
  <si>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</si>
  <si>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</si>
  <si>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</si>
  <si>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</si>
  <si>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</si>
  <si>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</si>
  <si>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</si>
  <si>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</si>
  <si>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</si>
  <si>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</si>
  <si>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</si>
  <si>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</si>
  <si>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</si>
  <si>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</si>
  <si>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</si>
  <si>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</si>
  <si>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</si>
  <si>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</si>
  <si>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</si>
  <si>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</si>
  <si>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</si>
  <si>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</si>
  <si>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</si>
  <si>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</si>
  <si>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</si>
  <si>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</si>
  <si>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</si>
  <si>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</si>
  <si>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</si>
  <si>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</si>
  <si>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</si>
  <si>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</si>
  <si>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</si>
  <si>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</si>
  <si>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</si>
  <si>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</si>
  <si>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</si>
  <si>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</si>
  <si>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</si>
  <si>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</si>
  <si>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</si>
  <si>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</si>
  <si>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</si>
  <si>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</si>
  <si>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</si>
  <si>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</si>
  <si>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</si>
  <si>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</si>
  <si>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</si>
  <si>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</si>
  <si>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</si>
  <si>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</si>
  <si>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</si>
  <si>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</si>
  <si>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</si>
  <si>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</si>
  <si>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</si>
  <si>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</si>
  <si>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</si>
  <si>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</si>
  <si>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</si>
  <si>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</si>
  <si>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</si>
  <si>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</si>
  <si>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</si>
  <si>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</si>
  <si>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</si>
  <si>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</si>
  <si>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</si>
  <si>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</si>
  <si>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</si>
  <si>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</si>
  <si>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</si>
  <si>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</si>
  <si>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</si>
  <si>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</si>
  <si>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</si>
  <si>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</si>
  <si>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</si>
  <si>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</si>
  <si>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</si>
  <si>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</si>
  <si>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</si>
  <si>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</si>
  <si>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</si>
  <si>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</si>
  <si>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</si>
  <si>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</si>
  <si>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</si>
  <si>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</si>
  <si>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</si>
  <si>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</si>
  <si>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</si>
  <si>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</si>
  <si>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</si>
  <si>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</si>
  <si>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</si>
  <si>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</si>
  <si>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</si>
  <si>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</si>
  <si>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</si>
  <si>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</si>
  <si>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</si>
  <si>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</si>
  <si>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</si>
  <si>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</si>
  <si>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</si>
  <si>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</si>
  <si>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</si>
  <si>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</si>
  <si>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</si>
  <si>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</si>
  <si>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</si>
  <si>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</si>
  <si>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</si>
  <si>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</si>
  <si>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</si>
  <si>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</si>
  <si>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</si>
  <si>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</si>
  <si>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</si>
  <si>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</si>
  <si>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</si>
  <si>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</si>
  <si>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</si>
  <si>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</si>
  <si>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</si>
  <si>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</si>
  <si>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</si>
  <si>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</si>
  <si>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</si>
  <si>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</si>
  <si>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</si>
  <si>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</si>
  <si>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</si>
  <si>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</si>
  <si>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</si>
  <si>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</si>
  <si>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</si>
  <si>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</si>
  <si>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</si>
  <si>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</si>
  <si>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</si>
  <si>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</si>
  <si>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</si>
  <si>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</si>
  <si>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</si>
  <si>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</si>
  <si>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</si>
  <si>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</si>
  <si>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</si>
  <si>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</si>
  <si>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</si>
  <si>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</si>
  <si>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</si>
  <si>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</si>
  <si>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</si>
  <si>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</si>
  <si>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</si>
  <si>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</si>
  <si>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</si>
  <si>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</si>
  <si>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</si>
  <si>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</si>
  <si>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</si>
  <si>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</si>
  <si>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</si>
  <si>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</si>
  <si>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</si>
  <si>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</si>
  <si>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</si>
  <si>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</si>
  <si>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</si>
  <si>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</si>
  <si>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</si>
  <si>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</si>
  <si>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</si>
  <si>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</si>
  <si>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</si>
  <si>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</si>
  <si>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</si>
  <si>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</si>
  <si>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</si>
  <si>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</si>
  <si>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</si>
  <si>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</si>
  <si>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</si>
  <si>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</si>
  <si>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</si>
  <si>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</si>
  <si>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</si>
  <si>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</si>
  <si>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</si>
  <si>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</si>
  <si>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</si>
  <si>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</si>
  <si>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</si>
  <si>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</si>
  <si>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</si>
  <si>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</si>
  <si>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</si>
  <si>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</si>
  <si>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</si>
  <si>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</si>
  <si>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</si>
  <si>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</si>
  <si>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</si>
  <si>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</si>
  <si>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</si>
  <si>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</si>
  <si>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</si>
  <si>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</si>
  <si>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</si>
  <si>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</si>
  <si>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</si>
  <si>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</si>
  <si>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</si>
  <si>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</si>
  <si>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</si>
  <si>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</si>
  <si>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</si>
  <si>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</si>
  <si>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</si>
  <si>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</si>
  <si>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</si>
  <si>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</si>
  <si>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</si>
  <si>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</si>
  <si>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</si>
  <si>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</si>
  <si>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</si>
  <si>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</si>
  <si>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</si>
  <si>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</si>
  <si>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</si>
  <si>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</si>
  <si>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</si>
  <si>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</si>
  <si>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</si>
  <si>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</si>
  <si>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</si>
  <si>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</si>
  <si>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</si>
  <si>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</si>
  <si>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</si>
  <si>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</si>
  <si>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</si>
  <si>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</si>
  <si>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</si>
  <si>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</si>
  <si>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</si>
  <si>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</si>
  <si>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</si>
  <si>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</si>
  <si>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</si>
  <si>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</si>
  <si>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</si>
  <si>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</si>
  <si>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</si>
  <si>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</si>
  <si>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</si>
  <si>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</si>
  <si>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</si>
  <si>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</si>
  <si>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</si>
  <si>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</si>
  <si>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</si>
  <si>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</si>
  <si>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</si>
  <si>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</si>
  <si>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</si>
  <si>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</si>
  <si>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</si>
  <si>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</si>
  <si>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</si>
  <si>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</si>
  <si>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</si>
  <si>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</si>
  <si>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</si>
  <si>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</si>
  <si>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</si>
  <si>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</si>
  <si>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</si>
  <si>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</si>
  <si>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</si>
  <si>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</si>
  <si>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</si>
  <si>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</si>
  <si>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</si>
  <si>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</si>
  <si>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</si>
  <si>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</si>
  <si>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</si>
  <si>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</si>
  <si>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</si>
  <si>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</si>
  <si>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</si>
  <si>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</si>
  <si>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</si>
  <si>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</si>
  <si>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</si>
  <si>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</si>
  <si>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</si>
  <si>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</si>
  <si>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</si>
  <si>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</si>
  <si>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</si>
  <si>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</si>
  <si>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</si>
  <si>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</si>
  <si>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</si>
  <si>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</si>
  <si>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</si>
  <si>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</si>
  <si>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</si>
  <si>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</si>
  <si>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</si>
  <si>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</si>
  <si>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</si>
  <si>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</si>
  <si>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</si>
  <si>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</si>
  <si>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</si>
  <si>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</si>
  <si>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</si>
  <si>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</si>
  <si>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</si>
  <si>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</si>
  <si>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</si>
  <si>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</si>
  <si>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</si>
  <si>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</si>
  <si>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</si>
  <si>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</si>
  <si>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</si>
  <si>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</si>
  <si>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</si>
  <si>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</si>
  <si>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</si>
  <si>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</si>
  <si>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</si>
  <si>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</si>
  <si>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</si>
  <si>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</si>
  <si>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</si>
  <si>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</si>
  <si>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</si>
  <si>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</si>
  <si>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</si>
  <si>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</si>
  <si>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</si>
  <si>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</si>
  <si>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</si>
  <si>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</si>
  <si>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</si>
  <si>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</si>
  <si>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</si>
  <si>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</si>
  <si>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</si>
  <si>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</si>
  <si>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</si>
  <si>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</si>
  <si>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</si>
  <si>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</si>
  <si>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</si>
  <si>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</si>
  <si>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</si>
  <si>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</si>
  <si>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</si>
  <si>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</si>
  <si>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</si>
  <si>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</si>
  <si>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</si>
  <si>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</si>
  <si>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</si>
  <si>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</si>
  <si>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</si>
  <si>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</si>
  <si>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</si>
  <si>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</si>
  <si>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</si>
  <si>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</si>
  <si>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</si>
  <si>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</si>
  <si>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</si>
  <si>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</si>
  <si>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</si>
  <si>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</si>
  <si>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</si>
  <si>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</si>
  <si>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</si>
  <si>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</si>
  <si>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</si>
  <si>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</si>
  <si>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</si>
  <si>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</si>
  <si>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</si>
  <si>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</si>
  <si>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</si>
  <si>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</si>
  <si>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</si>
  <si>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</si>
  <si>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</si>
  <si>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</si>
  <si>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</si>
  <si>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</si>
  <si>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</si>
  <si>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</si>
  <si>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</si>
  <si>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</si>
  <si>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</si>
  <si>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</si>
  <si>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</si>
  <si>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</si>
  <si>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</si>
  <si>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</si>
  <si>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</si>
  <si>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</si>
  <si>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</si>
  <si>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</si>
  <si>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</si>
  <si>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</si>
  <si>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</si>
  <si>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</si>
  <si>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</si>
  <si>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</si>
  <si>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</si>
  <si>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</si>
  <si>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</si>
  <si>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</si>
  <si>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</si>
  <si>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</si>
  <si>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</si>
  <si>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</si>
  <si>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</si>
  <si>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</si>
  <si>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</si>
  <si>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</si>
  <si>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</si>
  <si>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</si>
  <si>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</si>
  <si>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</si>
  <si>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</si>
  <si>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</si>
  <si>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</si>
  <si>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</si>
  <si>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</si>
  <si>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</si>
  <si>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</si>
  <si>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</si>
  <si>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</si>
  <si>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</si>
  <si>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</si>
  <si>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</si>
  <si>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</si>
  <si>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</si>
  <si>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</si>
  <si>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</si>
  <si>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</si>
  <si>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</si>
  <si>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</si>
  <si>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</si>
  <si>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</si>
  <si>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</si>
  <si>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</si>
  <si>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</si>
  <si>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</si>
  <si>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</si>
  <si>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</si>
  <si>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</si>
  <si>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</si>
  <si>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</si>
  <si>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</si>
  <si>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</si>
  <si>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</si>
  <si>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</si>
  <si>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</si>
  <si>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</si>
  <si>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</si>
  <si>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</si>
  <si>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</si>
  <si>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</si>
  <si>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</si>
  <si>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</si>
  <si>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</si>
  <si>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</si>
  <si>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</si>
  <si>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</si>
  <si>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</si>
  <si>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</si>
  <si>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</si>
  <si>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</si>
  <si>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</si>
  <si>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</si>
  <si>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</si>
  <si>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</si>
  <si>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</si>
  <si>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</si>
  <si>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</si>
  <si>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</si>
  <si>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</si>
  <si>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</si>
  <si>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</si>
  <si>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</si>
  <si>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</si>
  <si>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</si>
  <si>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</si>
  <si>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</si>
  <si>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</si>
  <si>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</si>
  <si>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</si>
  <si>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</si>
  <si>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</si>
  <si>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</si>
  <si>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</si>
  <si>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</si>
  <si>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</si>
  <si>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</si>
  <si>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</si>
  <si>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</si>
  <si>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</si>
  <si>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</si>
  <si>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</si>
  <si>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</si>
  <si>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</si>
  <si>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</si>
  <si>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</si>
  <si>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</si>
  <si>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</si>
  <si>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</si>
  <si>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</si>
  <si>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</si>
  <si>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</si>
  <si>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</si>
  <si>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</si>
  <si>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</si>
  <si>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</si>
  <si>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</si>
  <si>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</si>
  <si>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</si>
  <si>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</si>
  <si>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</si>
  <si>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</si>
  <si>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</si>
  <si>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</si>
  <si>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</si>
  <si>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</si>
  <si>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</si>
  <si>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</si>
  <si>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</si>
  <si>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</si>
  <si>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</si>
  <si>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</si>
  <si>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</si>
  <si>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</si>
  <si>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</si>
  <si>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</si>
  <si>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</si>
  <si>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</si>
  <si>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</si>
  <si>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</si>
  <si>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</si>
  <si>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</si>
  <si>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</si>
  <si>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</si>
  <si>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</si>
  <si>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</si>
  <si>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</si>
  <si>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</si>
  <si>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</si>
  <si>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</si>
  <si>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</si>
  <si>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</si>
  <si>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</si>
  <si>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</si>
  <si>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</si>
  <si>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</si>
  <si>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</si>
  <si>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</si>
  <si>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</si>
  <si>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</si>
  <si>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</si>
  <si>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</si>
  <si>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</si>
  <si>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</si>
  <si>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</si>
  <si>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</si>
  <si>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</si>
  <si>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</si>
  <si>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</si>
  <si>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</si>
  <si>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</si>
  <si>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</si>
  <si>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</si>
  <si>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</si>
  <si>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</si>
  <si>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</si>
  <si>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</si>
  <si>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</si>
  <si>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</si>
  <si>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</si>
  <si>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</si>
  <si>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</si>
  <si>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</si>
  <si>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</si>
  <si>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</si>
  <si>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</si>
  <si>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</si>
  <si>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</si>
  <si>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</si>
  <si>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</si>
  <si>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</si>
  <si>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</si>
  <si>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</si>
  <si>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</si>
  <si>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</si>
  <si>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</si>
  <si>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</si>
  <si>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</si>
  <si>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</si>
  <si>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</si>
  <si>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</si>
  <si>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</si>
  <si>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</si>
  <si>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</si>
  <si>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</si>
  <si>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</si>
  <si>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</si>
  <si>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</si>
  <si>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</si>
  <si>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</si>
  <si>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</si>
  <si>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</si>
  <si>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</si>
  <si>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</si>
  <si>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</si>
  <si>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</si>
  <si>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</si>
  <si>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</si>
  <si>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</si>
  <si>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</si>
  <si>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</si>
  <si>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</si>
  <si>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</si>
  <si>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</si>
  <si>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</si>
  <si>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</si>
  <si>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</si>
  <si>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</si>
  <si>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</si>
  <si>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</si>
  <si>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</si>
  <si>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</si>
  <si>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</si>
  <si>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</si>
  <si>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</si>
  <si>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</si>
  <si>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</si>
  <si>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</si>
  <si>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</si>
  <si>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</si>
  <si>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</si>
  <si>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</si>
  <si>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</si>
  <si>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</si>
  <si>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</si>
  <si>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</si>
  <si>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</si>
  <si>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</si>
  <si>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</si>
  <si>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</si>
  <si>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</si>
  <si>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</si>
  <si>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</si>
  <si>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</si>
  <si>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</si>
  <si>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</si>
  <si>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</si>
  <si>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</si>
  <si>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</si>
  <si>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</si>
  <si>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</si>
  <si>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</si>
  <si>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</si>
  <si>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</si>
  <si>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</si>
  <si>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</si>
  <si>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</si>
  <si>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</si>
  <si>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</si>
  <si>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</si>
  <si>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</si>
  <si>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</si>
  <si>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</si>
  <si>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</si>
  <si>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</si>
  <si>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</si>
  <si>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</si>
  <si>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</si>
  <si>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</si>
  <si>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</si>
  <si>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</si>
  <si>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</si>
  <si>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</si>
  <si>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</si>
  <si>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</si>
  <si>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</si>
  <si>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</si>
  <si>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</si>
  <si>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</si>
  <si>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</si>
  <si>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</si>
  <si>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</si>
  <si>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</si>
  <si>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</si>
  <si>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</si>
  <si>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</si>
  <si>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</si>
  <si>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</si>
  <si>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</si>
  <si>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</si>
  <si>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</si>
  <si>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</si>
  <si>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</si>
  <si>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</si>
  <si>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</si>
  <si>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</si>
  <si>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</si>
  <si>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</si>
  <si>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</si>
  <si>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</si>
  <si>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</si>
  <si>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</si>
  <si>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</si>
  <si>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</si>
  <si>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</si>
  <si>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</si>
  <si>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</si>
  <si>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</si>
  <si>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</si>
  <si>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</si>
  <si>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</si>
  <si>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</si>
  <si>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</si>
  <si>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</si>
  <si>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</si>
  <si>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</si>
  <si>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</si>
  <si>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</si>
  <si>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</si>
  <si>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</si>
  <si>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</si>
  <si>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</si>
  <si>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</si>
  <si>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</si>
  <si>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</si>
  <si>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</si>
  <si>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</si>
  <si>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</si>
  <si>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</si>
  <si>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</si>
  <si>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</si>
  <si>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</si>
  <si>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</si>
  <si>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</si>
  <si>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</si>
  <si>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</si>
  <si>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</si>
  <si>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</si>
  <si>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</si>
  <si>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</si>
  <si>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</si>
  <si>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</si>
  <si>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</si>
  <si>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</si>
  <si>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</si>
  <si>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</si>
  <si>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</si>
  <si>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</si>
  <si>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</si>
  <si>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</si>
  <si>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</si>
  <si>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</si>
  <si>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</si>
  <si>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</si>
  <si>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</si>
  <si>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</si>
  <si>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</si>
  <si>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</si>
  <si>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</si>
  <si>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</si>
  <si>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</si>
  <si>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</si>
  <si>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</si>
  <si>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</si>
  <si>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</si>
  <si>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</si>
  <si>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</si>
  <si>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</si>
  <si>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</si>
  <si>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</si>
  <si>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</si>
  <si>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</si>
  <si>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</si>
  <si>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</si>
  <si>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</si>
  <si>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</si>
  <si>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</si>
  <si>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</si>
  <si>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</si>
  <si>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</si>
  <si>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</si>
  <si>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</si>
  <si>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</si>
  <si>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</si>
  <si>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</si>
  <si>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</si>
  <si>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</si>
  <si>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</si>
  <si>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</si>
  <si>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</si>
  <si>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</si>
  <si>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</si>
  <si>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</si>
  <si>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</si>
  <si>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</si>
  <si>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</si>
  <si>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</si>
  <si>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</si>
  <si>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</si>
  <si>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</si>
  <si>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</si>
  <si>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</si>
  <si>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</si>
  <si>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</si>
  <si>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</si>
  <si>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</si>
  <si>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</si>
  <si>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</si>
  <si>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</si>
  <si>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</si>
  <si>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</si>
  <si>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</si>
  <si>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</si>
  <si>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</si>
  <si>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</si>
  <si>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</si>
  <si>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</si>
  <si>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</si>
  <si>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</si>
  <si>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</si>
  <si>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</si>
  <si>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</si>
  <si>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</si>
  <si>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</si>
  <si>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</si>
  <si>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</si>
  <si>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</si>
  <si>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</si>
  <si>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</si>
  <si>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</si>
  <si>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</si>
  <si>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</si>
  <si>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</si>
  <si>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</si>
  <si>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</si>
  <si>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</si>
  <si>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</si>
  <si>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</si>
  <si>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</si>
  <si>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</si>
  <si>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</si>
  <si>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</si>
  <si>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</si>
  <si>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</si>
  <si>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</si>
  <si>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</si>
  <si>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</si>
  <si>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</si>
  <si>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</si>
  <si>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</si>
  <si>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</si>
  <si>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</si>
  <si>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</si>
  <si>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</si>
  <si>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</si>
  <si>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</si>
  <si>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</si>
  <si>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</si>
  <si>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</si>
  <si>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</si>
  <si>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</si>
  <si>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</si>
  <si>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</si>
  <si>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</si>
  <si>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</si>
  <si>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</si>
  <si>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</si>
  <si>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</si>
  <si>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</si>
  <si>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</si>
  <si>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</si>
  <si>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</si>
  <si>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</si>
  <si>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</si>
  <si>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</si>
  <si>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</si>
  <si>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</si>
  <si>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</si>
  <si>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</si>
  <si>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</si>
  <si>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</si>
  <si>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</si>
  <si>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</si>
  <si>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</si>
  <si>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</si>
  <si>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</si>
  <si>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</si>
  <si>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</si>
  <si>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</si>
  <si>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</si>
  <si>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</si>
  <si>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</si>
  <si>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</si>
  <si>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</si>
  <si>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</si>
  <si>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</si>
  <si>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</si>
  <si>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</si>
  <si>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</si>
  <si>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</si>
  <si>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</si>
  <si>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</si>
  <si>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</si>
  <si>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</si>
  <si>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</si>
  <si>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</si>
  <si>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</si>
  <si>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</si>
  <si>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</si>
  <si>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</si>
  <si>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</si>
  <si>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</si>
  <si>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</si>
  <si>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</si>
  <si>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</si>
  <si>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</si>
  <si>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</si>
  <si>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</si>
  <si>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</si>
  <si>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</si>
  <si>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</si>
  <si>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</si>
  <si>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</si>
  <si>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</si>
  <si>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</si>
  <si>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</si>
  <si>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</si>
  <si>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</si>
  <si>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</si>
  <si>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</si>
  <si>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</si>
  <si>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</si>
  <si>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</si>
  <si>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</si>
  <si>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</si>
  <si>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</si>
  <si>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</si>
  <si>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</si>
  <si>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</si>
  <si>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</si>
  <si>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</si>
  <si>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</si>
  <si>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</si>
  <si>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</si>
  <si>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</si>
  <si>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</si>
  <si>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</si>
  <si>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</si>
  <si>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</si>
  <si>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</si>
  <si>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</si>
  <si>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</si>
  <si>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</si>
  <si>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</si>
  <si>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</si>
  <si>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</si>
  <si>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</si>
  <si>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</si>
  <si>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</si>
  <si>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</si>
  <si>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</si>
  <si>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</si>
  <si>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</si>
  <si>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</si>
  <si>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</si>
  <si>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</si>
  <si>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</si>
  <si>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</si>
  <si>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</si>
  <si>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</si>
  <si>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</si>
  <si>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</si>
  <si>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</si>
  <si>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</si>
  <si>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</si>
  <si>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</si>
  <si>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</si>
  <si>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</si>
  <si>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</si>
  <si>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</si>
  <si>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</si>
  <si>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</si>
  <si>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</si>
  <si>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</si>
  <si>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</si>
  <si>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</si>
  <si>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</si>
  <si>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</si>
  <si>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</si>
  <si>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</si>
  <si>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</si>
  <si>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</si>
  <si>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</si>
  <si>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</si>
  <si>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</si>
  <si>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</si>
  <si>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</si>
  <si>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</si>
  <si>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</si>
  <si>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</si>
  <si>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</si>
  <si>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</si>
  <si>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</si>
  <si>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</si>
  <si>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</si>
  <si>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</si>
  <si>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</si>
  <si>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</si>
  <si>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</si>
  <si>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</si>
  <si>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</si>
  <si>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</si>
  <si>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</si>
  <si>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</si>
  <si>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</si>
  <si>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</si>
  <si>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</si>
  <si>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</si>
  <si>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</si>
  <si>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</si>
  <si>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</si>
  <si>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</si>
  <si>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</si>
  <si>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</si>
  <si>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</si>
  <si>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</si>
  <si>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</si>
  <si>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</si>
  <si>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</si>
  <si>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</si>
  <si>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</si>
  <si>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</si>
  <si>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</si>
  <si>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</si>
  <si>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</si>
  <si>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</si>
  <si>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</si>
  <si>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</si>
  <si>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</si>
  <si>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</si>
  <si>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</si>
  <si>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</si>
  <si>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</si>
  <si>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</si>
  <si>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</si>
  <si>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</si>
  <si>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</si>
  <si>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</si>
  <si>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</si>
  <si>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</si>
  <si>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</si>
  <si>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</si>
  <si>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</si>
  <si>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</si>
  <si>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</si>
  <si>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</si>
  <si>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</si>
  <si>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</si>
  <si>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</si>
  <si>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</si>
  <si>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</si>
  <si>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</si>
  <si>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</si>
  <si>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</si>
  <si>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</si>
  <si>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</si>
  <si>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</si>
  <si>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</si>
  <si>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</si>
  <si>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</si>
  <si>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</si>
  <si>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</si>
  <si>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</si>
  <si>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</si>
  <si>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</si>
  <si>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</si>
  <si>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</si>
  <si>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</si>
  <si>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</si>
  <si>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</si>
  <si>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</si>
  <si>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</si>
  <si>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</si>
  <si>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</si>
  <si>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</si>
  <si>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</si>
  <si>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</si>
  <si>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</si>
  <si>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</si>
  <si>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</si>
  <si>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</si>
  <si>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</si>
  <si>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</si>
  <si>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</si>
  <si>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</si>
  <si>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</si>
  <si>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</si>
  <si>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</si>
  <si>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</si>
  <si>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</si>
  <si>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</si>
  <si>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</si>
  <si>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</si>
  <si>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</si>
  <si>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</si>
  <si>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</si>
  <si>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</si>
  <si>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</si>
  <si>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</si>
  <si>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</si>
  <si>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</si>
  <si>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</si>
  <si>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</si>
  <si>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</si>
  <si>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</si>
  <si>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</si>
  <si>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</si>
  <si>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</si>
  <si>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</si>
  <si>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</si>
  <si>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</si>
  <si>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</si>
  <si>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</si>
  <si>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</si>
  <si>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</si>
  <si>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</si>
  <si>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</si>
  <si>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</si>
  <si>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</si>
  <si>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</si>
  <si>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</si>
  <si>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</si>
  <si>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</si>
  <si>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</si>
  <si>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</si>
  <si>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</si>
  <si>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</si>
  <si>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</si>
  <si>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</si>
  <si>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</si>
  <si>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</si>
  <si>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</si>
  <si>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</si>
  <si>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</si>
  <si>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</si>
  <si>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</si>
  <si>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</si>
  <si>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</si>
  <si>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</si>
  <si>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</si>
  <si>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</si>
  <si>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</si>
  <si>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</si>
  <si>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</si>
  <si>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</si>
  <si>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</si>
  <si>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</si>
  <si>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</si>
  <si>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</si>
  <si>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</si>
  <si>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</si>
  <si>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</si>
  <si>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</si>
  <si>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</si>
  <si>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</si>
  <si>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</si>
  <si>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</si>
  <si>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</si>
  <si>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</si>
  <si>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</si>
  <si>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</si>
  <si>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</si>
  <si>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</si>
  <si>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</si>
  <si>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</si>
  <si>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</si>
  <si>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</si>
  <si>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</si>
  <si>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</si>
  <si>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</si>
  <si>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</si>
  <si>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</si>
  <si>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</si>
  <si>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</si>
  <si>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</si>
  <si>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</si>
  <si>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</si>
  <si>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</si>
  <si>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</si>
  <si>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</si>
  <si>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</si>
  <si>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</si>
  <si>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</si>
  <si>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</si>
  <si>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</si>
  <si>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</si>
  <si>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</si>
  <si>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</si>
  <si>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</si>
  <si>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</si>
  <si>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</si>
  <si>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</si>
  <si>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</si>
  <si>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</si>
  <si>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</si>
  <si>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</si>
  <si>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</si>
  <si>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</si>
  <si>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</si>
  <si>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</si>
  <si>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</si>
  <si>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</si>
  <si>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</si>
  <si>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</si>
  <si>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</si>
  <si>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</si>
  <si>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</si>
  <si>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</si>
  <si>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</si>
  <si>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</si>
  <si>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</si>
  <si>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</si>
  <si>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</si>
  <si>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</si>
  <si>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</si>
  <si>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</si>
  <si>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</si>
  <si>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</si>
  <si>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</si>
  <si>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</si>
  <si>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</si>
  <si>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</si>
  <si>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</si>
  <si>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</si>
  <si>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</si>
  <si>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</si>
  <si>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</si>
  <si>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</si>
  <si>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</si>
  <si>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</si>
  <si>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</si>
  <si>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</si>
  <si>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</si>
  <si>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</si>
  <si>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</si>
  <si>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</si>
  <si>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</si>
  <si>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</si>
  <si>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</si>
  <si>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</si>
  <si>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</si>
  <si>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</si>
  <si>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</si>
  <si>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</si>
  <si>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</si>
  <si>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</si>
  <si>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</si>
  <si>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</si>
  <si>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</si>
  <si>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</si>
  <si>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</si>
  <si>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</si>
  <si>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</si>
  <si>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</si>
  <si>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</si>
  <si>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</si>
  <si>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</si>
  <si>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</si>
  <si>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</si>
  <si>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</si>
  <si>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</si>
  <si>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</si>
  <si>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</si>
  <si>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</si>
  <si>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</si>
  <si>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</si>
  <si>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</si>
  <si>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</si>
  <si>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</si>
  <si>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</si>
  <si>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</si>
  <si>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</si>
  <si>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</si>
  <si>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</si>
  <si>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</si>
  <si>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</si>
  <si>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</si>
  <si>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</si>
  <si>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</si>
  <si>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</si>
  <si>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</si>
  <si>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</si>
  <si>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</si>
  <si>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</si>
  <si>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</si>
  <si>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</si>
  <si>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</si>
  <si>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</si>
  <si>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</si>
  <si>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</si>
  <si>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</si>
  <si>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</si>
  <si>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</si>
  <si>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</si>
  <si>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</si>
  <si>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</si>
  <si>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</si>
  <si>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</si>
  <si>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</si>
  <si>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</si>
  <si>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</si>
  <si>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</si>
  <si>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</si>
  <si>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</si>
  <si>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</si>
  <si>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</si>
  <si>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</si>
  <si>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</si>
  <si>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</si>
  <si>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</si>
  <si>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</si>
  <si>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</si>
  <si>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</si>
  <si>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</si>
  <si>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</si>
  <si>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</si>
  <si>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</si>
  <si>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</si>
  <si>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</si>
  <si>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</si>
  <si>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</si>
  <si>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</si>
  <si>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</si>
  <si>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</si>
  <si>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</si>
  <si>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</si>
  <si>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</si>
  <si>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</si>
  <si>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</si>
  <si>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</si>
  <si>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</si>
  <si>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</si>
  <si>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</si>
  <si>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</si>
  <si>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</si>
  <si>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</si>
  <si>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</si>
  <si>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</si>
  <si>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</si>
  <si>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</si>
  <si>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</si>
  <si>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</si>
  <si>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</si>
  <si>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</si>
  <si>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</si>
  <si>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</si>
  <si>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</si>
  <si>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</si>
  <si>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</si>
  <si>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</si>
  <si>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</si>
  <si>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</si>
  <si>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</si>
  <si>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</si>
  <si>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</si>
  <si>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</si>
  <si>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</si>
  <si>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</si>
  <si>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</si>
  <si>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</si>
  <si>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</si>
  <si>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</si>
  <si>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</si>
  <si>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</si>
  <si>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</si>
  <si>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</si>
  <si>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</si>
  <si>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</si>
  <si>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</si>
  <si>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</si>
  <si>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</si>
  <si>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</si>
  <si>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</si>
  <si>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</si>
  <si>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</si>
  <si>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</si>
  <si>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</si>
  <si>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</si>
  <si>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</si>
  <si>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</si>
  <si>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</si>
  <si>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</si>
  <si>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</si>
  <si>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</si>
  <si>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</si>
  <si>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</si>
  <si>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</si>
  <si>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</si>
  <si>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</si>
  <si>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</si>
  <si>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</si>
  <si>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</si>
  <si>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</si>
  <si>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</si>
  <si>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</si>
  <si>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</si>
  <si>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</si>
  <si>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</si>
  <si>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</si>
  <si>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</si>
  <si>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</si>
  <si>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</si>
  <si>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</si>
  <si>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</si>
  <si>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</si>
  <si>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</si>
  <si>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</si>
  <si>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</si>
  <si>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</si>
  <si>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</si>
  <si>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</si>
  <si>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</si>
  <si>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</si>
  <si>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</si>
  <si>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</si>
  <si>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</si>
  <si>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</si>
  <si>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</si>
  <si>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</si>
  <si>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</si>
  <si>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</si>
  <si>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</si>
  <si>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</si>
  <si>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</si>
  <si>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</si>
  <si>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</si>
  <si>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</si>
  <si>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</si>
  <si>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</si>
  <si>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</si>
  <si>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</si>
  <si>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</si>
  <si>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</si>
  <si>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</si>
  <si>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</si>
  <si>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</si>
  <si>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</si>
  <si>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</si>
  <si>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</si>
  <si>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</si>
  <si>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</si>
  <si>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</si>
  <si>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</si>
  <si>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</si>
  <si>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</si>
  <si>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</si>
  <si>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</si>
  <si>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</si>
  <si>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</si>
  <si>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</si>
  <si>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</si>
  <si>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</si>
  <si>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</si>
  <si>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</si>
  <si>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</si>
  <si>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</si>
  <si>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</si>
  <si>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</si>
  <si>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</si>
  <si>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</si>
  <si>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</si>
  <si>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</si>
  <si>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</si>
  <si>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</si>
  <si>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</si>
  <si>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</si>
  <si>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</si>
  <si>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</si>
  <si>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</si>
  <si>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</si>
  <si>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</si>
  <si>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</si>
  <si>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</si>
  <si>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</si>
  <si>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</si>
  <si>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</si>
  <si>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</si>
  <si>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</si>
  <si>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</si>
  <si>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</si>
  <si>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</si>
  <si>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</si>
  <si>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</si>
  <si>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</si>
  <si>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</si>
  <si>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</si>
  <si>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</si>
  <si>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</si>
  <si>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</si>
  <si>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</si>
  <si>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</si>
  <si>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</si>
  <si>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</si>
  <si>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</si>
  <si>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</si>
  <si>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</si>
  <si>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</si>
  <si>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</si>
  <si>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</si>
  <si>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</si>
  <si>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</si>
  <si>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</si>
  <si>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</si>
  <si>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</si>
  <si>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</si>
  <si>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</si>
  <si>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</si>
  <si>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</si>
  <si>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</si>
  <si>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</si>
  <si>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</si>
  <si>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</si>
  <si>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</si>
  <si>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</si>
  <si>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</si>
  <si>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</si>
  <si>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</si>
  <si>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</si>
  <si>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</si>
  <si>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</si>
  <si>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</si>
  <si>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</si>
  <si>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</si>
  <si>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</si>
  <si>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</si>
  <si>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</si>
  <si>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</si>
  <si>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</si>
  <si>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</si>
  <si>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</si>
  <si>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</si>
  <si>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</si>
  <si>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</si>
  <si>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</si>
  <si>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</si>
  <si>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</si>
  <si>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</si>
  <si>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</si>
  <si>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</si>
  <si>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</si>
  <si>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</si>
  <si>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</si>
  <si>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</si>
  <si>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</si>
  <si>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</si>
  <si>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</si>
  <si>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</si>
  <si>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</si>
  <si>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</si>
  <si>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</si>
  <si>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</si>
  <si>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</si>
  <si>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</si>
  <si>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</si>
  <si>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</si>
  <si>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</si>
  <si>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</si>
  <si>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</si>
  <si>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</si>
  <si>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</si>
  <si>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</si>
  <si>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</si>
  <si>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</si>
  <si>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</si>
  <si>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</si>
  <si>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</si>
  <si>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</si>
  <si>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</si>
  <si>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</si>
  <si>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</si>
  <si>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</si>
  <si>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</si>
  <si>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</si>
  <si>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</si>
  <si>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</si>
  <si>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</si>
  <si>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</si>
  <si>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</si>
  <si>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</si>
  <si>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</si>
  <si>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</si>
  <si>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</si>
  <si>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</si>
  <si>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</si>
  <si>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</si>
  <si>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</si>
  <si>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</si>
  <si>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</si>
  <si>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</si>
  <si>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</si>
  <si>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</si>
  <si>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</si>
  <si>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</si>
  <si>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</si>
  <si>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</si>
  <si>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</si>
  <si>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</si>
  <si>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</si>
  <si>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</si>
  <si>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</si>
  <si>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</si>
  <si>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</si>
  <si>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</si>
  <si>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</si>
  <si>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</si>
  <si>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</si>
  <si>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</si>
  <si>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</si>
  <si>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</si>
  <si>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</si>
  <si>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</si>
  <si>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</si>
  <si>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</si>
  <si>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</si>
  <si>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</si>
  <si>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</si>
  <si>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</si>
  <si>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</si>
  <si>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</si>
  <si>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</si>
  <si>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</si>
  <si>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</si>
  <si>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</si>
  <si>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</si>
  <si>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</si>
  <si>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</si>
  <si>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</si>
  <si>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</si>
  <si>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</si>
  <si>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</si>
  <si>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</si>
  <si>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</si>
  <si>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</si>
  <si>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</si>
  <si>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</si>
  <si>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</si>
  <si>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</si>
  <si>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</si>
  <si>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</si>
  <si>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</si>
  <si>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</si>
  <si>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</si>
  <si>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</si>
  <si>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</si>
  <si>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</si>
  <si>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</si>
  <si>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</si>
  <si>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</si>
  <si>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</si>
  <si>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</si>
  <si>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</si>
  <si>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</si>
  <si>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</si>
  <si>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</si>
  <si>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</si>
  <si>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</si>
  <si>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</si>
  <si>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</si>
  <si>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</si>
  <si>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</si>
  <si>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</si>
  <si>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</si>
  <si>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</si>
  <si>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</si>
  <si>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</si>
  <si>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</si>
  <si>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</si>
  <si>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</si>
  <si>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</si>
  <si>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</si>
  <si>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</si>
  <si>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</si>
  <si>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</si>
  <si>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</si>
  <si>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</si>
  <si>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</si>
  <si>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</si>
  <si>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</si>
  <si>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</si>
  <si>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</si>
  <si>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</si>
  <si>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</si>
  <si>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</si>
  <si>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</si>
  <si>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</si>
  <si>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</si>
  <si>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</si>
  <si>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</si>
  <si>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</si>
  <si>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</si>
  <si>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</si>
  <si>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</si>
  <si>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</si>
  <si>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</si>
  <si>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</si>
  <si>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</si>
  <si>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</si>
  <si>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</si>
  <si>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</si>
  <si>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</si>
  <si>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</si>
  <si>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</si>
  <si>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</si>
  <si>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</si>
  <si>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</si>
  <si>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</si>
  <si>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</si>
  <si>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</si>
  <si>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</si>
  <si>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</si>
  <si>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</si>
  <si>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</si>
  <si>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</si>
  <si>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</si>
  <si>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</si>
  <si>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</si>
  <si>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</si>
  <si>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</si>
  <si>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</si>
  <si>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</si>
  <si>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</si>
  <si>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</si>
  <si>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</si>
  <si>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</si>
  <si>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</si>
  <si>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</si>
  <si>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</si>
  <si>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</si>
  <si>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</si>
  <si>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</si>
  <si>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</si>
  <si>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</si>
  <si>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</si>
  <si>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</si>
  <si>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</si>
  <si>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</si>
  <si>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</si>
  <si>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</si>
  <si>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</si>
  <si>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</si>
  <si>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</si>
  <si>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</si>
  <si>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</si>
  <si>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</si>
  <si>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</si>
  <si>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</si>
  <si>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</si>
  <si>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</si>
  <si>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</si>
  <si>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</si>
  <si>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</si>
  <si>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</si>
  <si>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</si>
  <si>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</si>
  <si>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</si>
  <si>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</si>
  <si>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</si>
  <si>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</si>
  <si>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</si>
  <si>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</si>
  <si>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</si>
  <si>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</si>
  <si>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</si>
  <si>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</si>
  <si>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</si>
  <si>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</si>
  <si>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</si>
  <si>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</si>
  <si>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</si>
  <si>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</si>
  <si>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</si>
  <si>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</si>
  <si>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</si>
  <si>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</si>
  <si>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</si>
  <si>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</si>
  <si>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</si>
  <si>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</si>
  <si>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</si>
  <si>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</si>
  <si>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</si>
  <si>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</si>
  <si>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</si>
  <si>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</si>
  <si>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</si>
  <si>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</si>
  <si>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</si>
  <si>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</si>
  <si>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</si>
  <si>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</si>
  <si>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</si>
  <si>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</si>
  <si>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</si>
  <si>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</si>
  <si>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</si>
  <si>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</si>
  <si>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</si>
  <si>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</si>
  <si>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</si>
  <si>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</si>
  <si>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</si>
  <si>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</si>
  <si>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</si>
  <si>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</si>
  <si>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</si>
  <si>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</si>
  <si>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</si>
  <si>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</si>
  <si>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</si>
  <si>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</si>
  <si>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</si>
  <si>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</si>
  <si>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</si>
  <si>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</si>
  <si>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</si>
  <si>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</si>
  <si>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</si>
  <si>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</si>
  <si>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</si>
  <si>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</si>
  <si>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</si>
  <si>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</si>
  <si>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</si>
  <si>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</si>
  <si>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</si>
  <si>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</si>
  <si>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</si>
  <si>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</si>
  <si>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</si>
  <si>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</si>
  <si>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</si>
  <si>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</si>
  <si>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</si>
  <si>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</si>
  <si>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</si>
  <si>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</si>
  <si>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</si>
  <si>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</si>
  <si>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</si>
  <si>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</si>
  <si>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</si>
  <si>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</si>
  <si>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</si>
  <si>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</si>
  <si>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</si>
  <si>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</si>
  <si>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</si>
  <si>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</si>
  <si>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</si>
  <si>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</si>
  <si>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</si>
  <si>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</si>
  <si>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</si>
  <si>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</si>
  <si>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</si>
  <si>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</si>
  <si>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</si>
  <si>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</si>
  <si>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</si>
  <si>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</si>
  <si>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</si>
  <si>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</si>
  <si>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</si>
  <si>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</si>
  <si>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</si>
  <si>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</si>
  <si>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</si>
  <si>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</si>
  <si>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</si>
  <si>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</si>
  <si>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</si>
  <si>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</si>
  <si>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</si>
  <si>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</si>
  <si>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</si>
  <si>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</si>
  <si>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</si>
  <si>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</si>
  <si>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</si>
  <si>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</si>
  <si>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</si>
  <si>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</si>
  <si>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</si>
  <si>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</si>
  <si>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</si>
  <si>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</si>
  <si>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</si>
  <si>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</si>
  <si>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</si>
  <si>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</si>
  <si>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</si>
  <si>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</si>
  <si>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</si>
  <si>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</si>
  <si>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</si>
  <si>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</si>
  <si>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</si>
  <si>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</si>
  <si>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</si>
  <si>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</si>
  <si>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</si>
  <si>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</si>
  <si>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</si>
  <si>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</si>
  <si>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</si>
  <si>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</si>
  <si>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</si>
  <si>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</si>
  <si>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</si>
  <si>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</si>
  <si>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</si>
  <si>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</si>
  <si>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</si>
  <si>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</si>
  <si>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</si>
  <si>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</si>
  <si>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</si>
  <si>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</si>
  <si>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</si>
  <si>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</si>
  <si>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</si>
  <si>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</si>
  <si>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</si>
  <si>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</si>
  <si>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</si>
  <si>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</si>
  <si>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</si>
  <si>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</si>
  <si>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</si>
  <si>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</si>
  <si>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</si>
  <si>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</si>
  <si>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</si>
  <si>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</si>
  <si>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</si>
  <si>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</si>
  <si>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</si>
  <si>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</si>
  <si>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</si>
  <si>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</si>
  <si>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</si>
  <si>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</si>
  <si>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</si>
  <si>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</si>
  <si>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</si>
  <si>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</si>
  <si>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</si>
  <si>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</si>
  <si>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</si>
  <si>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</si>
  <si>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</si>
  <si>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</si>
  <si>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</si>
  <si>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</si>
  <si>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</si>
  <si>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</si>
  <si>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</si>
  <si>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</si>
  <si>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</si>
  <si>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</si>
  <si>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</si>
  <si>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</si>
  <si>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</si>
  <si>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</si>
  <si>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</si>
  <si>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</si>
  <si>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</si>
  <si>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</si>
  <si>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</si>
  <si>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</si>
  <si>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</si>
  <si>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</si>
  <si>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</si>
  <si>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</si>
  <si>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</si>
  <si>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</si>
  <si>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</si>
  <si>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</si>
  <si>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</si>
  <si>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</si>
  <si>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</si>
  <si>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</si>
  <si>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</si>
  <si>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</si>
  <si>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</si>
  <si>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</si>
  <si>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</si>
  <si>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</si>
  <si>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</si>
  <si>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</si>
  <si>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</si>
  <si>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</si>
  <si>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</si>
  <si>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</si>
  <si>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</si>
  <si>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</si>
  <si>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</si>
  <si>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</si>
  <si>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</si>
  <si>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</si>
  <si>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</si>
  <si>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</si>
  <si>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</si>
  <si>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</si>
  <si>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</si>
  <si>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</si>
  <si>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</si>
  <si>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</si>
  <si>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</si>
  <si>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</si>
  <si>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</si>
  <si>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</si>
  <si>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</si>
  <si>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</si>
  <si>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</si>
  <si>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</si>
  <si>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</si>
  <si>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</si>
  <si>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</si>
  <si>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</si>
  <si>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</si>
  <si>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</si>
  <si>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</si>
  <si>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</si>
  <si>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</si>
  <si>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</si>
  <si>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</si>
  <si>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</si>
  <si>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</si>
  <si>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</si>
  <si>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</si>
  <si>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</si>
  <si>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</si>
  <si>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</si>
  <si>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</si>
  <si>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</si>
  <si>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</si>
  <si>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</si>
  <si>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</si>
  <si>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</si>
  <si>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</si>
  <si>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</si>
  <si>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</si>
  <si>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</si>
  <si>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</si>
  <si>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</si>
  <si>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</si>
  <si>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</si>
  <si>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</si>
  <si>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</si>
  <si>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</si>
  <si>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</si>
  <si>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</si>
  <si>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</si>
  <si>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</si>
  <si>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</si>
  <si>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</si>
  <si>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</si>
  <si>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</si>
  <si>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</si>
  <si>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</si>
  <si>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</si>
  <si>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</si>
  <si>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</si>
  <si>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</si>
  <si>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</si>
  <si>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</si>
  <si>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</si>
  <si>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</si>
  <si>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</si>
  <si>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</si>
  <si>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</si>
  <si>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</si>
  <si>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</si>
  <si>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</si>
  <si>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</si>
  <si>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</si>
  <si>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</si>
  <si>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</si>
  <si>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</si>
  <si>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</si>
  <si>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</si>
  <si>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</si>
  <si>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</si>
  <si>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</si>
  <si>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</si>
  <si>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</si>
  <si>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</si>
  <si>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</si>
  <si>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</si>
  <si>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</si>
  <si>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</si>
  <si>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</si>
  <si>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</si>
  <si>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</si>
  <si>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</si>
  <si>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</si>
  <si>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</si>
  <si>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</si>
  <si>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</si>
  <si>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</si>
  <si>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</si>
  <si>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</si>
  <si>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</si>
  <si>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</si>
  <si>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</si>
  <si>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</si>
  <si>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</si>
  <si>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</si>
  <si>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</si>
  <si>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</si>
  <si>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</si>
  <si>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</si>
  <si>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</si>
  <si>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</si>
  <si>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</si>
  <si>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</si>
  <si>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</si>
  <si>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</si>
  <si>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</si>
  <si>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</si>
  <si>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</si>
  <si>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</si>
  <si>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</si>
  <si>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</si>
  <si>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</si>
  <si>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</si>
  <si>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</si>
  <si>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</si>
  <si>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</si>
  <si>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</si>
  <si>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</si>
  <si>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</si>
  <si>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</si>
  <si>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</si>
  <si>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</si>
  <si>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</si>
  <si>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</si>
  <si>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</si>
  <si>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</si>
  <si>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</si>
  <si>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</si>
  <si>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</si>
  <si>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</si>
  <si>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</si>
  <si>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</si>
  <si>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</si>
  <si>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</si>
  <si>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</si>
  <si>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</si>
  <si>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</si>
  <si>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</si>
  <si>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</si>
  <si>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</si>
  <si>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</si>
  <si>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</si>
  <si>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</si>
  <si>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</si>
  <si>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</si>
  <si>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</si>
  <si>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</si>
  <si>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</si>
  <si>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</si>
  <si>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</si>
  <si>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</si>
  <si>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</si>
  <si>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</si>
  <si>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</si>
  <si>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</si>
  <si>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</si>
  <si>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</si>
  <si>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</si>
  <si>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</si>
  <si>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</si>
  <si>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</si>
  <si>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</si>
  <si>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</si>
  <si>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</si>
  <si>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</si>
  <si>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</si>
  <si>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</si>
  <si>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</si>
  <si>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</si>
  <si>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</si>
  <si>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</si>
  <si>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</si>
  <si>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</si>
  <si>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</si>
  <si>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</si>
  <si>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</si>
  <si>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</si>
  <si>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</si>
  <si>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</si>
  <si>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</si>
  <si>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</si>
  <si>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</si>
  <si>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</si>
  <si>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</si>
  <si>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</si>
  <si>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</si>
  <si>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</si>
  <si>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</si>
  <si>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</si>
  <si>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</si>
  <si>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</si>
  <si>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</si>
  <si>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</si>
  <si>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</si>
  <si>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</si>
  <si>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</si>
  <si>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</si>
  <si>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</si>
  <si>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</si>
  <si>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</si>
  <si>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</si>
  <si>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</si>
  <si>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</si>
  <si>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</si>
  <si>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</si>
  <si>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</si>
  <si>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</si>
  <si>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</si>
  <si>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</si>
  <si>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</si>
  <si>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</si>
  <si>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</si>
  <si>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</si>
  <si>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</si>
  <si>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</si>
  <si>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</si>
  <si>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</si>
  <si>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</si>
  <si>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</si>
  <si>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</si>
  <si>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</si>
  <si>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</si>
  <si>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</si>
  <si>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</si>
  <si>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</si>
  <si>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</si>
  <si>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</si>
  <si>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</si>
  <si>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</si>
  <si>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</si>
  <si>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</si>
  <si>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</si>
  <si>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</si>
  <si>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</si>
  <si>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</si>
  <si>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</si>
  <si>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</si>
  <si>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</si>
  <si>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</si>
  <si>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</si>
  <si>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</si>
  <si>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</si>
  <si>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</si>
  <si>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</si>
  <si>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</si>
  <si>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</si>
  <si>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</si>
  <si>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</si>
  <si>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</si>
  <si>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</si>
  <si>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</si>
  <si>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</si>
  <si>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</si>
  <si>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</si>
  <si>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</si>
  <si>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</si>
  <si>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</si>
  <si>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</si>
  <si>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</si>
  <si>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</si>
  <si>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</si>
  <si>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</si>
  <si>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</si>
  <si>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</si>
  <si>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</si>
  <si>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</si>
  <si>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</si>
  <si>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</si>
  <si>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</si>
  <si>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</si>
  <si>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</si>
  <si>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</si>
  <si>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</si>
  <si>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</si>
  <si>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</si>
  <si>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</si>
  <si>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</si>
  <si>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</si>
  <si>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</si>
  <si>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</si>
  <si>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</si>
  <si>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</si>
  <si>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</si>
  <si>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</si>
  <si>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</si>
  <si>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</si>
  <si>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</si>
  <si>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</si>
  <si>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</si>
  <si>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</si>
  <si>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</si>
  <si>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</si>
  <si>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</si>
  <si>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</si>
  <si>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</si>
  <si>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</si>
  <si>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</si>
  <si>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</si>
  <si>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</si>
  <si>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</si>
  <si>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</si>
  <si>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</si>
  <si>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</si>
  <si>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</si>
  <si>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</si>
  <si>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</si>
  <si>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</si>
  <si>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</si>
  <si>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</si>
  <si>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</si>
  <si>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</si>
  <si>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</si>
  <si>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</si>
  <si>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</si>
  <si>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</si>
  <si>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</si>
  <si>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</si>
  <si>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</si>
  <si>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</si>
  <si>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</si>
  <si>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</si>
  <si>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</si>
  <si>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</si>
  <si>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</si>
  <si>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</si>
  <si>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</si>
  <si>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</si>
  <si>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</si>
  <si>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</si>
  <si>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</si>
  <si>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</si>
  <si>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</si>
  <si>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</si>
  <si>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</si>
  <si>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</si>
  <si>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</si>
  <si>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</si>
  <si>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</si>
  <si>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</si>
  <si>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</si>
  <si>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</si>
  <si>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</si>
  <si>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</si>
  <si>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</si>
  <si>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</si>
  <si>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</si>
  <si>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</si>
  <si>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</si>
  <si>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</si>
  <si>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</si>
  <si>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</si>
  <si>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</si>
  <si>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</si>
  <si>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</si>
  <si>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</si>
  <si>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</si>
  <si>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</si>
  <si>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</si>
  <si>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</si>
  <si>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</si>
  <si>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</si>
  <si>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</si>
  <si>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</si>
  <si>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</si>
  <si>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</si>
  <si>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</si>
  <si>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</si>
  <si>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</si>
  <si>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</si>
  <si>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</si>
  <si>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</si>
  <si>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</si>
  <si>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</si>
  <si>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</si>
  <si>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</si>
  <si>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</si>
  <si>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</si>
  <si>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</si>
  <si>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</si>
  <si>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</si>
  <si>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</si>
  <si>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</si>
  <si>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</si>
  <si>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</si>
  <si>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</si>
  <si>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</si>
  <si>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</si>
  <si>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</si>
  <si>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</si>
  <si>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</si>
  <si>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</si>
  <si>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</si>
  <si>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</si>
  <si>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</si>
  <si>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</si>
  <si>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</si>
  <si>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</si>
  <si>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</si>
  <si>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</si>
  <si>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</si>
  <si>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</si>
  <si>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</si>
  <si>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</si>
  <si>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</si>
  <si>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</si>
  <si>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</si>
  <si>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</si>
  <si>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</si>
  <si>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</si>
  <si>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</si>
  <si>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</si>
  <si>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</si>
  <si>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</si>
  <si>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</si>
  <si>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</si>
  <si>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</si>
  <si>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</si>
  <si>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</si>
  <si>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</si>
  <si>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</si>
  <si>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</si>
  <si>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</si>
  <si>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</si>
  <si>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</si>
  <si>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</si>
  <si>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</si>
  <si>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</si>
  <si>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</si>
  <si>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</si>
  <si>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</si>
  <si>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</si>
  <si>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</si>
  <si>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</si>
  <si>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</si>
  <si>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</si>
  <si>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</si>
  <si>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</si>
  <si>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</si>
  <si>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</si>
  <si>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</si>
  <si>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</si>
  <si>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</si>
  <si>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</si>
  <si>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</si>
  <si>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</si>
  <si>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</si>
  <si>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</si>
  <si>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</si>
  <si>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</si>
  <si>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</si>
  <si>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</si>
  <si>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</si>
  <si>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</si>
  <si>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</si>
  <si>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</si>
  <si>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</si>
  <si>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</si>
  <si>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</si>
  <si>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</si>
  <si>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</si>
  <si>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</si>
  <si>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</si>
  <si>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</si>
  <si>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</si>
  <si>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</si>
  <si>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</si>
  <si>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</si>
  <si>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</si>
  <si>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</si>
  <si>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</si>
  <si>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</si>
  <si>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</si>
  <si>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</si>
  <si>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</si>
  <si>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</si>
  <si>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</si>
  <si>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</si>
  <si>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</si>
  <si>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</si>
  <si>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</si>
  <si>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</si>
  <si>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</si>
  <si>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</si>
  <si>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</si>
  <si>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</si>
  <si>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</si>
  <si>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</si>
  <si>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</si>
  <si>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</si>
  <si>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</si>
  <si>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</si>
  <si>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</si>
  <si>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</si>
  <si>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</si>
  <si>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</si>
  <si>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</si>
  <si>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</si>
  <si>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</si>
  <si>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</si>
  <si>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</si>
  <si>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</si>
  <si>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</si>
  <si>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</si>
  <si>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</si>
  <si>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</si>
  <si>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</si>
  <si>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</si>
  <si>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</si>
  <si>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</si>
  <si>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</si>
  <si>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</si>
  <si>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</si>
  <si>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</si>
  <si>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</si>
  <si>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</si>
  <si>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</si>
  <si>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</si>
  <si>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</si>
  <si>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</si>
  <si>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</si>
  <si>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</si>
  <si>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</si>
  <si>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</si>
  <si>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</si>
  <si>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</si>
  <si>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</si>
  <si>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</si>
  <si>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</si>
  <si>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</si>
  <si>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</si>
  <si>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</si>
  <si>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</si>
  <si>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</si>
  <si>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</si>
  <si>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</si>
  <si>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</si>
  <si>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</si>
  <si>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</si>
  <si>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</si>
  <si>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</si>
  <si>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</si>
  <si>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</si>
  <si>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</si>
  <si>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</si>
  <si>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</si>
  <si>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</si>
  <si>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</si>
  <si>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</si>
  <si>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</si>
  <si>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</si>
  <si>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</si>
  <si>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</si>
  <si>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</si>
  <si>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</si>
  <si>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</si>
  <si>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</si>
  <si>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</si>
  <si>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</si>
  <si>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</si>
  <si>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</si>
  <si>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</si>
  <si>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</si>
  <si>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</si>
  <si>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</si>
  <si>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</si>
  <si>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</si>
  <si>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</si>
  <si>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</si>
  <si>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</si>
  <si>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</si>
  <si>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</si>
  <si>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</si>
  <si>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</si>
  <si>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</si>
  <si>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</si>
  <si>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</si>
  <si>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</si>
  <si>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</si>
  <si>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</si>
  <si>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</si>
  <si>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</si>
  <si>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</si>
  <si>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</si>
  <si>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</si>
  <si>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</si>
  <si>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</si>
  <si>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</si>
  <si>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</si>
  <si>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</si>
  <si>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</si>
  <si>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</si>
  <si>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</si>
  <si>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</si>
  <si>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</si>
  <si>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</si>
  <si>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</si>
  <si>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</si>
  <si>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</si>
  <si>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</si>
  <si>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</si>
  <si>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</si>
  <si>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</si>
  <si>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</si>
  <si>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</si>
  <si>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</si>
  <si>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</si>
  <si>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</si>
  <si>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</si>
  <si>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</si>
  <si>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</si>
  <si>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</si>
  <si>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</si>
  <si>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</si>
  <si>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</si>
  <si>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</si>
  <si>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</si>
  <si>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</si>
  <si>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</si>
  <si>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</si>
  <si>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</si>
  <si>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</si>
  <si>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</si>
  <si>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</si>
  <si>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</si>
  <si>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</si>
  <si>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</si>
  <si>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</si>
  <si>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</si>
  <si>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</si>
  <si>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</si>
  <si>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</si>
  <si>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</si>
  <si>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</si>
  <si>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</si>
  <si>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</si>
  <si>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</si>
  <si>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</si>
  <si>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</si>
  <si>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</si>
  <si>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</si>
  <si>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</si>
  <si>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</si>
  <si>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</si>
  <si>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</si>
  <si>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</si>
  <si>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</si>
  <si>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</si>
  <si>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</si>
  <si>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</si>
  <si>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</si>
  <si>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</si>
  <si>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</si>
  <si>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</si>
  <si>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</si>
  <si>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</si>
  <si>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</si>
  <si>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</si>
  <si>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</si>
  <si>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</si>
  <si>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</si>
  <si>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</si>
  <si>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</si>
  <si>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</si>
  <si>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</si>
  <si>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</si>
  <si>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</si>
  <si>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</si>
  <si>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</si>
  <si>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</si>
  <si>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</si>
  <si>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</si>
  <si>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</si>
  <si>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</si>
  <si>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</si>
  <si>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</si>
  <si>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</si>
  <si>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</si>
  <si>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</si>
  <si>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</si>
  <si>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</si>
  <si>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</si>
  <si>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</si>
  <si>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</si>
  <si>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</si>
  <si>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</si>
  <si>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</si>
  <si>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</si>
  <si>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</si>
  <si>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</si>
  <si>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</si>
  <si>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</si>
  <si>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</si>
  <si>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</si>
  <si>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</si>
  <si>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</si>
  <si>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</si>
  <si>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</si>
  <si>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</si>
  <si>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</si>
  <si>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</si>
  <si>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</si>
  <si>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</si>
  <si>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</si>
  <si>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</si>
  <si>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</si>
  <si>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</si>
  <si>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</si>
  <si>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</si>
  <si>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</si>
  <si>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</si>
  <si>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</si>
  <si>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</si>
  <si>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</si>
  <si>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</si>
  <si>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</si>
  <si>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</si>
  <si>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</si>
  <si>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</si>
  <si>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</si>
  <si>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</si>
  <si>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</si>
  <si>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</si>
  <si>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</si>
  <si>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</si>
  <si>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</si>
  <si>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</si>
  <si>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</si>
  <si>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</si>
  <si>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</si>
  <si>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</si>
  <si>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</si>
  <si>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</si>
  <si>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</si>
  <si>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</si>
  <si>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</si>
  <si>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</si>
  <si>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</si>
  <si>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</si>
  <si>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</si>
  <si>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</si>
  <si>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</si>
  <si>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</si>
  <si>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</si>
  <si>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</si>
  <si>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</si>
  <si>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</si>
  <si>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</si>
  <si>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</si>
  <si>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</si>
  <si>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</si>
  <si>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</si>
  <si>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</si>
  <si>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</si>
  <si>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</si>
  <si>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</si>
  <si>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</si>
  <si>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</si>
  <si>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</si>
  <si>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</si>
  <si>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</si>
  <si>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</si>
  <si>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</si>
  <si>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</si>
  <si>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</si>
  <si>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</si>
  <si>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</si>
  <si>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</si>
  <si>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</si>
  <si>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</si>
  <si>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</si>
  <si>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</si>
  <si>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</si>
  <si>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</si>
  <si>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</si>
  <si>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</si>
  <si>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</si>
  <si>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</si>
  <si>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</si>
  <si>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</si>
  <si>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</si>
  <si>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</si>
  <si>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</si>
  <si>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</si>
  <si>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</si>
  <si>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</si>
  <si>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</si>
  <si>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</si>
  <si>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</si>
  <si>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</si>
  <si>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</si>
  <si>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</si>
  <si>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</si>
  <si>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</si>
  <si>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</si>
  <si>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</si>
  <si>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</si>
  <si>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</si>
  <si>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</si>
  <si>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</si>
  <si>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</si>
  <si>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</si>
  <si>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</si>
  <si>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</si>
  <si>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</si>
  <si>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</si>
  <si>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</si>
  <si>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</si>
  <si>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</si>
  <si>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</si>
  <si>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</si>
  <si>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</si>
  <si>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</si>
  <si>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</si>
  <si>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</si>
  <si>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</si>
  <si>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</si>
  <si>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</si>
  <si>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</si>
  <si>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</si>
  <si>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</si>
  <si>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</si>
  <si>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</si>
  <si>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</si>
  <si>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</si>
  <si>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</si>
  <si>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</si>
  <si>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</si>
  <si>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</si>
  <si>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</si>
  <si>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</si>
  <si>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</si>
  <si>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</si>
  <si>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</si>
  <si>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</si>
  <si>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</si>
  <si>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</si>
  <si>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</si>
  <si>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</si>
  <si>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</si>
  <si>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</si>
  <si>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</si>
  <si>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</si>
  <si>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</si>
  <si>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</si>
  <si>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</si>
  <si>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</si>
  <si>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</si>
  <si>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</si>
  <si>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</si>
  <si>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</si>
  <si>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</si>
  <si>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</si>
  <si>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</si>
  <si>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</si>
  <si>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</si>
  <si>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</si>
  <si>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</si>
  <si>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</si>
  <si>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</si>
  <si>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</si>
  <si>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</si>
  <si>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</si>
  <si>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</si>
  <si>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</si>
  <si>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</si>
  <si>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</si>
  <si>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</si>
  <si>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</si>
  <si>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</si>
  <si>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</si>
  <si>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</si>
  <si>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</si>
  <si>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</si>
  <si>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</si>
  <si>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</si>
  <si>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</si>
  <si>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</si>
  <si>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</si>
  <si>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</si>
  <si>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</si>
  <si>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</si>
  <si>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</si>
  <si>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</si>
  <si>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</si>
  <si>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</si>
  <si>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</si>
  <si>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</si>
  <si>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</si>
  <si>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</si>
  <si>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</si>
  <si>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</si>
  <si>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</si>
  <si>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</si>
  <si>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</si>
  <si>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</si>
  <si>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</si>
  <si>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</si>
  <si>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</si>
  <si>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</si>
  <si>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</si>
  <si>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</si>
  <si>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</si>
  <si>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</si>
  <si>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</si>
  <si>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</si>
  <si>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</si>
  <si>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</si>
  <si>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</si>
  <si>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</si>
  <si>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</si>
  <si>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</si>
  <si>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</si>
  <si>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</si>
  <si>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</si>
  <si>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</si>
  <si>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</si>
  <si>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</si>
  <si>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</si>
  <si>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</si>
  <si>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</si>
  <si>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</si>
  <si>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</si>
  <si>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</si>
  <si>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</si>
  <si>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</si>
  <si>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</si>
  <si>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</si>
  <si>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</si>
  <si>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</si>
  <si>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</si>
  <si>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</si>
  <si>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</si>
  <si>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</si>
  <si>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</si>
  <si>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</si>
  <si>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</si>
  <si>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</si>
  <si>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</si>
  <si>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</si>
  <si>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</si>
  <si>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</si>
  <si>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</si>
  <si>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</si>
  <si>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</si>
  <si>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</si>
  <si>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</si>
  <si>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</si>
  <si>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</si>
  <si>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</si>
  <si>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</si>
  <si>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</si>
  <si>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</si>
  <si>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</si>
  <si>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</si>
  <si>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</si>
  <si>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</si>
  <si>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</si>
  <si>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</si>
  <si>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</si>
  <si>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</si>
  <si>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</si>
  <si>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</si>
  <si>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</si>
  <si>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</si>
  <si>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</si>
  <si>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</si>
  <si>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</si>
  <si>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</si>
  <si>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</si>
  <si>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</si>
  <si>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</si>
  <si>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</si>
  <si>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</si>
  <si>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</si>
  <si>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</si>
  <si>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</si>
  <si>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</si>
  <si>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</si>
  <si>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</si>
  <si>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</si>
  <si>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</si>
  <si>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</si>
  <si>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</si>
  <si>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</si>
  <si>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</si>
  <si>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</si>
  <si>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</si>
  <si>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</si>
  <si>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</si>
  <si>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</si>
  <si>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</si>
  <si>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</si>
  <si>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</si>
  <si>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</si>
  <si>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</si>
  <si>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</si>
  <si>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</si>
  <si>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</si>
  <si>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</si>
  <si>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</si>
  <si>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</si>
  <si>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</si>
  <si>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</si>
  <si>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</si>
  <si>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</si>
  <si>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</si>
  <si>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</si>
  <si>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</si>
  <si>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</si>
  <si>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</si>
  <si>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</si>
  <si>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</si>
  <si>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</si>
  <si>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</si>
  <si>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</si>
  <si>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</si>
  <si>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</si>
  <si>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</si>
  <si>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</si>
  <si>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</si>
  <si>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</si>
  <si>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</si>
  <si>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</si>
  <si>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</si>
  <si>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</si>
  <si>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</si>
  <si>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</si>
  <si>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</si>
  <si>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</si>
  <si>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</si>
  <si>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</si>
  <si>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</si>
  <si>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</si>
  <si>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</si>
  <si>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</si>
  <si>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</si>
  <si>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</si>
  <si>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</si>
  <si>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</si>
  <si>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</si>
  <si>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</si>
  <si>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</si>
  <si>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</si>
  <si>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</si>
  <si>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</si>
  <si>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</si>
  <si>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</si>
  <si>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</si>
  <si>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</si>
  <si>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</si>
  <si>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</si>
  <si>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</si>
  <si>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</si>
  <si>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</si>
  <si>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</si>
  <si>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</si>
  <si>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</si>
  <si>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</si>
  <si>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</si>
  <si>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</si>
  <si>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</si>
  <si>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</si>
  <si>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</si>
  <si>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</si>
  <si>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</si>
  <si>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</si>
  <si>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</si>
  <si>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</si>
  <si>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</si>
  <si>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</si>
  <si>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</si>
  <si>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</si>
  <si>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</si>
  <si>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</si>
  <si>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</si>
  <si>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</si>
  <si>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</si>
  <si>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</si>
  <si>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</si>
  <si>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</si>
  <si>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</si>
  <si>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</si>
  <si>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</si>
  <si>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</si>
  <si>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</si>
  <si>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</si>
  <si>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</si>
  <si>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</si>
  <si>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</si>
  <si>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</si>
  <si>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</si>
  <si>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</si>
  <si>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</si>
  <si>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</si>
  <si>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</si>
  <si>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</si>
  <si>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</si>
  <si>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</si>
  <si>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</si>
  <si>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</si>
  <si>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</si>
  <si>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</si>
  <si>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</si>
  <si>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</si>
  <si>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</si>
  <si>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</si>
  <si>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</si>
  <si>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</si>
  <si>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</si>
  <si>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</si>
  <si>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</si>
  <si>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</si>
  <si>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</si>
  <si>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</si>
  <si>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</si>
  <si>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</si>
  <si>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</si>
  <si>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</si>
  <si>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</si>
  <si>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</si>
  <si>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</si>
  <si>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</si>
  <si>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</si>
  <si>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</si>
  <si>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</si>
  <si>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</si>
  <si>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</si>
  <si>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</si>
  <si>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</si>
  <si>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</si>
  <si>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</si>
  <si>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</si>
  <si>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</si>
  <si>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</si>
  <si>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</si>
  <si>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</si>
  <si>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</si>
  <si>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</si>
  <si>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</si>
  <si>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</si>
  <si>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</si>
  <si>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</si>
  <si>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</si>
  <si>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</si>
  <si>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</si>
  <si>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</si>
  <si>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</si>
  <si>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</si>
  <si>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</si>
  <si>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</si>
  <si>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</si>
  <si>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</si>
  <si>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</si>
  <si>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</si>
  <si>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</si>
  <si>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</si>
  <si>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</si>
  <si>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</si>
  <si>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</si>
  <si>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</si>
  <si>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</si>
  <si>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</si>
  <si>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</si>
  <si>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</si>
  <si>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</si>
  <si>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</si>
  <si>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</si>
  <si>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</si>
  <si>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</si>
  <si>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</si>
  <si>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</si>
  <si>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</si>
  <si>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</si>
  <si>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</si>
  <si>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</si>
  <si>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</si>
  <si>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</si>
  <si>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</si>
  <si>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</si>
  <si>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</si>
  <si>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</si>
  <si>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</si>
  <si>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</si>
  <si>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</si>
  <si>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</si>
  <si>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</si>
  <si>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</si>
  <si>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</si>
  <si>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</si>
  <si>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</si>
  <si>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</si>
  <si>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</si>
  <si>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</si>
  <si>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</si>
  <si>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</si>
  <si>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</si>
  <si>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</si>
  <si>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</si>
  <si>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</si>
  <si>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</si>
  <si>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</si>
  <si>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</si>
  <si>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</si>
  <si>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</si>
  <si>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</si>
  <si>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</si>
  <si>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</si>
  <si>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</si>
  <si>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</si>
  <si>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</si>
  <si>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</si>
  <si>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</si>
  <si>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</si>
  <si>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</si>
  <si>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</si>
  <si>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</si>
  <si>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</si>
  <si>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</si>
  <si>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</si>
  <si>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</si>
  <si>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</si>
  <si>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</si>
  <si>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</si>
  <si>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</si>
  <si>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</si>
  <si>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</si>
  <si>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</si>
  <si>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</si>
  <si>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</si>
  <si>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</si>
  <si>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</si>
  <si>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</si>
  <si>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</si>
  <si>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</si>
  <si>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</si>
  <si>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</si>
  <si>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</si>
  <si>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</si>
  <si>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</si>
  <si>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</si>
  <si>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</si>
  <si>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</si>
  <si>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</si>
  <si>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</si>
  <si>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</si>
  <si>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</si>
  <si>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</si>
  <si>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</si>
  <si>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</si>
  <si>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</si>
  <si>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</si>
  <si>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</si>
  <si>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</si>
  <si>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</si>
  <si>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</si>
  <si>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</si>
  <si>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</si>
  <si>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</si>
  <si>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</si>
  <si>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</si>
  <si>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</si>
  <si>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</si>
  <si>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</si>
  <si>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</si>
  <si>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</si>
  <si>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</si>
  <si>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</si>
  <si>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</si>
  <si>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</si>
  <si>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</si>
  <si>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</si>
  <si>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</si>
  <si>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</si>
  <si>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</si>
  <si>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</si>
  <si>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</si>
  <si>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</si>
  <si>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</si>
  <si>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</si>
  <si>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</si>
  <si>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</si>
  <si>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</si>
  <si>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</si>
  <si>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</si>
  <si>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</si>
  <si>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</si>
  <si>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</si>
  <si>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</si>
  <si>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</si>
  <si>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</si>
  <si>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</si>
  <si>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</si>
  <si>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</si>
  <si>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</si>
  <si>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</si>
  <si>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</si>
  <si>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</si>
  <si>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</si>
  <si>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</si>
  <si>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</si>
  <si>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</si>
  <si>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</si>
  <si>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</si>
  <si>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</si>
  <si>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</si>
  <si>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</si>
  <si>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</si>
  <si>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</si>
  <si>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</si>
  <si>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</si>
  <si>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</si>
  <si>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</si>
  <si>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</si>
  <si>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</si>
  <si>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</si>
  <si>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</si>
  <si>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</si>
  <si>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</si>
  <si>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</si>
  <si>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</si>
  <si>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</si>
  <si>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</si>
  <si>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</si>
  <si>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</si>
  <si>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</si>
  <si>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</si>
  <si>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</si>
  <si>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</si>
  <si>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</si>
  <si>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</si>
  <si>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</si>
  <si>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</si>
  <si>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</si>
  <si>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</si>
  <si>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</si>
  <si>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</si>
  <si>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</si>
  <si>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</si>
  <si>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</si>
  <si>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</si>
  <si>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</si>
  <si>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</si>
  <si>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</si>
  <si>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</si>
  <si>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</si>
  <si>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</si>
  <si>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</si>
  <si>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</si>
  <si>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</si>
  <si>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</si>
  <si>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</si>
  <si>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</si>
  <si>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</si>
  <si>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</si>
  <si>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</si>
  <si>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</si>
  <si>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</si>
  <si>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</si>
  <si>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</si>
  <si>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</si>
  <si>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</si>
  <si>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</si>
  <si>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</si>
  <si>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</si>
  <si>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</si>
  <si>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</si>
  <si>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</si>
  <si>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</si>
  <si>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</si>
  <si>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</si>
  <si>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</si>
  <si>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</si>
  <si>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</si>
  <si>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</si>
  <si>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</si>
  <si>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</si>
  <si>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</si>
  <si>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</si>
  <si>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</si>
  <si>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</si>
  <si>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</si>
  <si>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</si>
  <si>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</si>
  <si>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</si>
  <si>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</si>
  <si>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</si>
  <si>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</si>
  <si>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</si>
  <si>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</si>
  <si>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</si>
  <si>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</si>
  <si>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</si>
  <si>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</si>
  <si>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</si>
  <si>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</si>
  <si>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</si>
  <si>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</si>
  <si>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</si>
  <si>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</si>
  <si>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</si>
  <si>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</si>
  <si>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</si>
  <si>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</si>
  <si>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</si>
  <si>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</si>
  <si>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</si>
  <si>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</si>
  <si>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</si>
  <si>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</si>
  <si>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</si>
  <si>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</si>
  <si>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</si>
  <si>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</si>
  <si>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</si>
  <si>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</si>
  <si>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</si>
  <si>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</si>
  <si>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</si>
  <si>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</si>
  <si>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</si>
  <si>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</si>
  <si>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</si>
  <si>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</si>
  <si>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</si>
  <si>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</si>
  <si>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</si>
  <si>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</si>
  <si>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</si>
  <si>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</si>
  <si>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</si>
  <si>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</si>
  <si>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</si>
  <si>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</si>
  <si>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</si>
  <si>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</si>
  <si>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</si>
  <si>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</si>
  <si>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</si>
  <si>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</si>
  <si>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</si>
  <si>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</si>
  <si>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</si>
  <si>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</si>
  <si>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</si>
  <si>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</si>
  <si>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</si>
  <si>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</si>
  <si>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</si>
  <si>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</si>
  <si>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</si>
  <si>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</si>
  <si>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</si>
  <si>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</si>
  <si>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</si>
  <si>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</si>
  <si>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</si>
  <si>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</si>
  <si>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</si>
  <si>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</si>
  <si>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</si>
  <si>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</si>
  <si>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</si>
  <si>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</si>
  <si>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</si>
  <si>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</si>
  <si>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</si>
  <si>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</si>
  <si>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</si>
  <si>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</si>
  <si>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</si>
  <si>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</si>
  <si>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</si>
  <si>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</si>
  <si>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</si>
  <si>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</si>
  <si>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</si>
  <si>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</si>
  <si>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</si>
  <si>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</si>
  <si>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</si>
  <si>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</si>
  <si>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</si>
  <si>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</si>
  <si>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</si>
  <si>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</si>
  <si>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</si>
  <si>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</si>
  <si>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</si>
  <si>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</si>
  <si>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</si>
  <si>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</si>
  <si>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</si>
  <si>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</si>
  <si>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</si>
  <si>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</si>
  <si>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</si>
  <si>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</si>
  <si>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</si>
  <si>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</si>
  <si>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</si>
  <si>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</si>
  <si>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</si>
  <si>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</si>
  <si>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</si>
  <si>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</si>
  <si>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</si>
  <si>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</si>
  <si>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</si>
  <si>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</si>
  <si>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</si>
  <si>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</si>
  <si>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</si>
  <si>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</si>
  <si>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</si>
  <si>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</si>
  <si>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</si>
  <si>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</si>
  <si>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</si>
  <si>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</si>
  <si>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</si>
  <si>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</si>
  <si>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</si>
  <si>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</si>
  <si>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</si>
  <si>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</si>
  <si>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</si>
  <si>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</si>
  <si>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</si>
  <si>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</si>
  <si>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</si>
  <si>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</si>
  <si>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</si>
  <si>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</si>
  <si>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</si>
  <si>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</si>
  <si>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</si>
  <si>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</si>
  <si>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</si>
  <si>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</si>
  <si>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</si>
  <si>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</si>
  <si>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</si>
  <si>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</si>
  <si>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</si>
  <si>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</si>
  <si>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</si>
  <si>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</si>
  <si>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</si>
  <si>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</si>
  <si>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</si>
  <si>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</si>
  <si>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</si>
  <si>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</si>
  <si>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</si>
  <si>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</si>
  <si>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</si>
  <si>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</si>
  <si>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</si>
  <si>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</si>
  <si>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</si>
  <si>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</si>
  <si>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</si>
  <si>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</si>
  <si>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</si>
  <si>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</si>
  <si>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</si>
  <si>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</si>
  <si>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</si>
  <si>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</si>
  <si>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</si>
  <si>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</si>
  <si>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</si>
  <si>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</si>
  <si>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</si>
  <si>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</si>
  <si>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</si>
  <si>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</si>
  <si>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</si>
  <si>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</si>
  <si>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</si>
  <si>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</si>
  <si>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</si>
  <si>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</si>
  <si>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</si>
  <si>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</si>
  <si>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</si>
  <si>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</si>
  <si>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</si>
  <si>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</si>
  <si>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</si>
  <si>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</si>
  <si>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</si>
  <si>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</si>
  <si>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</si>
  <si>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</si>
  <si>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</si>
  <si>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</si>
  <si>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</si>
  <si>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</si>
  <si>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</si>
  <si>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</si>
  <si>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</si>
  <si>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</si>
  <si>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</si>
  <si>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</si>
  <si>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</si>
  <si>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</si>
  <si>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</si>
  <si>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</si>
  <si>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</si>
  <si>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</si>
  <si>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</si>
  <si>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</si>
  <si>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</si>
  <si>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</si>
  <si>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</si>
  <si>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</si>
  <si>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</si>
  <si>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</si>
  <si>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</si>
  <si>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</si>
  <si>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</si>
  <si>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</si>
  <si>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</si>
  <si>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</si>
  <si>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</si>
  <si>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</si>
  <si>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</si>
  <si>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</si>
  <si>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</si>
  <si>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</si>
  <si>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</si>
  <si>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</si>
  <si>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</si>
  <si>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</si>
  <si>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</si>
  <si>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</si>
  <si>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</si>
  <si>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</si>
  <si>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</si>
  <si>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</si>
  <si>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</si>
  <si>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</si>
  <si>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</si>
  <si>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</si>
  <si>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</si>
  <si>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</si>
  <si>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</si>
  <si>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</si>
  <si>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</si>
  <si>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</si>
  <si>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</si>
  <si>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</si>
  <si>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</si>
  <si>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</si>
  <si>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</si>
  <si>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</si>
  <si>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</si>
  <si>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</si>
  <si>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</si>
  <si>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</si>
  <si>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</si>
  <si>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</si>
  <si>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</si>
  <si>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</si>
  <si>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</si>
  <si>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</si>
  <si>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</si>
  <si>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</si>
  <si>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</si>
  <si>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</si>
  <si>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</si>
  <si>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</si>
  <si>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</si>
  <si>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</si>
  <si>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</si>
  <si>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</si>
  <si>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</si>
  <si>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</si>
  <si>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</si>
  <si>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</si>
  <si>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</si>
  <si>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</si>
  <si>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</si>
  <si>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</si>
  <si>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</si>
  <si>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</si>
  <si>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</si>
  <si>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</si>
  <si>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</si>
  <si>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</si>
  <si>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</si>
  <si>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</si>
  <si>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</si>
  <si>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</si>
  <si>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</si>
  <si>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</si>
  <si>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</si>
  <si>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</si>
  <si>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</si>
  <si>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</si>
  <si>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</si>
  <si>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</si>
  <si>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</si>
  <si>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</si>
  <si>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</si>
  <si>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</si>
  <si>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</si>
  <si>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</si>
  <si>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</si>
  <si>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</si>
  <si>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</si>
  <si>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</si>
  <si>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</si>
  <si>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</si>
  <si>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</si>
  <si>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</si>
  <si>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</si>
  <si>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</si>
  <si>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</si>
  <si>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</si>
  <si>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</si>
  <si>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</si>
  <si>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</si>
  <si>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</si>
  <si>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</si>
  <si>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</si>
  <si>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</si>
  <si>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</si>
  <si>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</si>
  <si>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</si>
  <si>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</si>
  <si>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</si>
  <si>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</si>
  <si>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</si>
  <si>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</si>
  <si>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</si>
  <si>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</si>
  <si>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</si>
  <si>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</si>
  <si>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</si>
  <si>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</si>
  <si>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</si>
  <si>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</si>
  <si>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</si>
  <si>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</si>
  <si>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</si>
  <si>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</si>
  <si>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</si>
  <si>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</si>
  <si>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</si>
  <si>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</si>
  <si>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</si>
  <si>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</si>
  <si>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</si>
  <si>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</si>
  <si>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</si>
  <si>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</si>
  <si>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</si>
  <si>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</si>
  <si>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</si>
  <si>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</si>
  <si>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</si>
  <si>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</si>
  <si>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</si>
  <si>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</si>
  <si>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</si>
  <si>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</si>
  <si>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</si>
  <si>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</si>
  <si>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</si>
  <si>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</si>
  <si>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</si>
  <si>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</si>
  <si>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</si>
  <si>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</si>
  <si>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</si>
  <si>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</si>
  <si>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</si>
  <si>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</si>
  <si>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</si>
  <si>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</si>
  <si>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</si>
  <si>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</si>
  <si>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</si>
  <si>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</si>
  <si>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</si>
  <si>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</si>
  <si>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</si>
  <si>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</si>
  <si>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</si>
  <si>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</si>
  <si>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</si>
  <si>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</si>
  <si>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</si>
  <si>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</si>
  <si>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</si>
  <si>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</si>
  <si>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</si>
  <si>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</si>
  <si>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</si>
  <si>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</si>
  <si>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</si>
  <si>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</si>
  <si>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</si>
  <si>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</si>
  <si>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</si>
  <si>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</si>
  <si>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</si>
  <si>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</si>
  <si>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</si>
  <si>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</si>
  <si>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</si>
  <si>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</si>
  <si>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</si>
  <si>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</si>
  <si>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</si>
  <si>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</si>
  <si>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</si>
  <si>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</si>
  <si>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</si>
  <si>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</si>
  <si>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</si>
  <si>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</si>
  <si>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</si>
  <si>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</si>
  <si>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</si>
  <si>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</si>
  <si>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</si>
  <si>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</si>
  <si>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</si>
  <si>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</si>
  <si>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</si>
  <si>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</si>
  <si>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</si>
  <si>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</si>
  <si>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</si>
  <si>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</si>
  <si>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</si>
  <si>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</si>
  <si>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</si>
  <si>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</si>
  <si>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</si>
  <si>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</si>
  <si>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</si>
  <si>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</si>
  <si>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</si>
  <si>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</si>
  <si>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</si>
  <si>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</si>
  <si>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</si>
  <si>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</si>
  <si>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</si>
  <si>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</si>
  <si>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</si>
  <si>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</si>
  <si>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</si>
  <si>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</si>
  <si>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</si>
  <si>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</si>
  <si>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</si>
  <si>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</si>
  <si>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</si>
  <si>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</si>
  <si>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</si>
  <si>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</si>
  <si>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</si>
  <si>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</si>
  <si>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</si>
  <si>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</si>
  <si>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</si>
  <si>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</si>
  <si>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</si>
  <si>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</si>
  <si>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</si>
  <si>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</si>
  <si>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</si>
  <si>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</si>
  <si>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</si>
  <si>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</si>
  <si>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</si>
  <si>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</si>
  <si>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</si>
  <si>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</si>
  <si>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</si>
  <si>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</si>
  <si>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</si>
  <si>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</si>
  <si>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</si>
  <si>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</si>
  <si>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</si>
  <si>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</si>
  <si>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</si>
  <si>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</si>
  <si>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</si>
  <si>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</si>
  <si>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</si>
  <si>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</si>
  <si>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</si>
  <si>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</si>
  <si>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</si>
  <si>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</si>
  <si>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</si>
  <si>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</si>
  <si>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</si>
  <si>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</si>
  <si>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</si>
  <si>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</si>
  <si>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</si>
  <si>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</si>
  <si>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</si>
  <si>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</si>
  <si>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</si>
  <si>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</si>
  <si>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</si>
  <si>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</si>
  <si>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</si>
  <si>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</si>
  <si>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</si>
  <si>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</si>
  <si>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</si>
  <si>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</si>
  <si>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</si>
  <si>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</si>
  <si>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</si>
  <si>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</si>
  <si>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</si>
  <si>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</si>
  <si>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</si>
  <si>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</si>
  <si>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</si>
  <si>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</si>
  <si>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</si>
  <si>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</si>
  <si>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</si>
  <si>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</si>
  <si>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</si>
  <si>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</si>
  <si>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</si>
  <si>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</si>
  <si>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</si>
  <si>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</si>
  <si>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</si>
  <si>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</si>
  <si>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</si>
  <si>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</si>
  <si>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</si>
  <si>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</si>
  <si>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</si>
  <si>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</si>
  <si>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</si>
  <si>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</si>
  <si>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</si>
  <si>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</si>
  <si>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</si>
  <si>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</si>
  <si>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</si>
  <si>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</si>
  <si>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</si>
  <si>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</si>
  <si>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</si>
  <si>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</si>
  <si>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</si>
  <si>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</si>
  <si>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</si>
  <si>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</si>
  <si>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</si>
  <si>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</si>
  <si>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</si>
  <si>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</si>
  <si>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</si>
  <si>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</si>
  <si>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</si>
  <si>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</si>
  <si>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</si>
  <si>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</si>
  <si>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</si>
  <si>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</si>
  <si>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</si>
  <si>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</si>
  <si>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</si>
  <si>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</si>
  <si>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</si>
  <si>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</si>
  <si>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</si>
  <si>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</si>
  <si>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</si>
  <si>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</si>
  <si>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</si>
  <si>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</si>
  <si>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</si>
  <si>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</si>
  <si>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</si>
  <si>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</si>
  <si>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</si>
  <si>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</si>
  <si>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</si>
  <si>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</si>
  <si>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</si>
  <si>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</si>
  <si>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</si>
  <si>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</si>
  <si>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</si>
  <si>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</si>
  <si>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</si>
  <si>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</si>
  <si>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</si>
  <si>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</si>
  <si>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</si>
  <si>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</si>
  <si>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</si>
  <si>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</si>
  <si>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</si>
  <si>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</si>
  <si>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</si>
  <si>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</si>
  <si>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</si>
  <si>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</si>
  <si>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</si>
  <si>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</si>
  <si>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</si>
  <si>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</si>
  <si>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</si>
  <si>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</si>
  <si>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</si>
  <si>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</si>
  <si>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</si>
  <si>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</si>
  <si>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</si>
  <si>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</si>
  <si>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</si>
  <si>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</si>
  <si>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</si>
  <si>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</si>
  <si>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</si>
  <si>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</si>
  <si>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</si>
  <si>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</si>
  <si>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</si>
  <si>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</si>
  <si>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</si>
  <si>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</si>
  <si>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</si>
  <si>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</si>
  <si>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</si>
  <si>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</si>
  <si>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</si>
  <si>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</si>
  <si>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</si>
  <si>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</si>
  <si>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</si>
  <si>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</si>
  <si>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</si>
  <si>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</si>
  <si>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</si>
  <si>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</si>
  <si>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</si>
  <si>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</si>
  <si>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</si>
  <si>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</si>
  <si>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</si>
  <si>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</si>
  <si>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</si>
  <si>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</si>
  <si>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</si>
  <si>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</si>
  <si>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</si>
  <si>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</si>
  <si>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</si>
  <si>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</si>
  <si>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</si>
  <si>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</si>
  <si>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</si>
  <si>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</si>
  <si>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</si>
  <si>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</si>
  <si>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</si>
  <si>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</si>
  <si>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</si>
  <si>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</si>
  <si>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</si>
  <si>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</si>
  <si>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</si>
  <si>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</si>
  <si>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</si>
  <si>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</si>
  <si>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</si>
  <si>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</si>
  <si>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</si>
  <si>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</si>
  <si>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</si>
  <si>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</si>
  <si>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</si>
  <si>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</si>
  <si>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</si>
  <si>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</si>
  <si>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</si>
  <si>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</si>
  <si>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</si>
  <si>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</si>
  <si>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</si>
  <si>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</si>
  <si>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</si>
  <si>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</si>
  <si>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</si>
  <si>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</si>
  <si>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</si>
  <si>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</si>
  <si>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</si>
  <si>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</si>
  <si>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</si>
  <si>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</si>
  <si>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</si>
  <si>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</si>
  <si>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</si>
  <si>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</si>
  <si>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</si>
  <si>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</si>
  <si>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</si>
  <si>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</si>
  <si>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</si>
  <si>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</si>
  <si>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</si>
  <si>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</si>
  <si>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</si>
  <si>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</si>
  <si>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</si>
  <si>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</si>
  <si>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</si>
  <si>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</si>
  <si>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</si>
  <si>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</si>
  <si>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</si>
  <si>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</si>
  <si>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</si>
  <si>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</si>
  <si>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</si>
  <si>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</si>
  <si>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</si>
  <si>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</si>
  <si>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</si>
  <si>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</si>
  <si>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</si>
  <si>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</si>
  <si>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</si>
  <si>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</si>
  <si>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</si>
  <si>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</si>
  <si>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</si>
  <si>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</si>
  <si>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</si>
  <si>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</si>
  <si>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</si>
  <si>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</si>
  <si>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</si>
  <si>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</si>
  <si>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</si>
  <si>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</si>
  <si>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</si>
  <si>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</si>
  <si>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</si>
  <si>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</si>
  <si>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</si>
  <si>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</si>
  <si>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</si>
  <si>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</si>
  <si>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</si>
  <si>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</si>
  <si>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</si>
  <si>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</si>
  <si>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</si>
  <si>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</si>
  <si>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</si>
  <si>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</si>
  <si>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</si>
  <si>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</si>
  <si>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</si>
  <si>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</si>
  <si>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</si>
  <si>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</si>
  <si>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</si>
  <si>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</si>
  <si>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</si>
  <si>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</si>
  <si>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</si>
  <si>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</si>
  <si>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</si>
  <si>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</si>
  <si>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</si>
  <si>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</si>
  <si>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</si>
  <si>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</si>
  <si>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</si>
  <si>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</si>
  <si>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</si>
  <si>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</si>
  <si>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</si>
  <si>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</si>
  <si>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</si>
  <si>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</si>
  <si>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</si>
  <si>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</si>
  <si>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</si>
  <si>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</si>
  <si>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</si>
  <si>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</si>
  <si>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</si>
  <si>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</si>
  <si>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</si>
  <si>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</si>
  <si>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</si>
  <si>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</si>
  <si>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</si>
  <si>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</si>
  <si>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</si>
  <si>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</si>
  <si>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</si>
  <si>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</si>
  <si>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</si>
  <si>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</si>
  <si>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</si>
  <si>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</si>
  <si>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</si>
  <si>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</si>
  <si>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</si>
  <si>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</si>
  <si>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</si>
  <si>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</si>
  <si>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</si>
  <si>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</si>
  <si>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</si>
  <si>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</si>
  <si>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</si>
  <si>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</si>
  <si>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</si>
  <si>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</si>
  <si>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</si>
  <si>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</si>
  <si>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</si>
  <si>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</si>
  <si>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</si>
  <si>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</si>
  <si>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</si>
  <si>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</si>
  <si>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</si>
  <si>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</si>
  <si>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</si>
  <si>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</si>
  <si>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</si>
  <si>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</si>
  <si>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</si>
  <si>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</si>
  <si>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</si>
  <si>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</si>
  <si>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</si>
  <si>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</si>
  <si>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</si>
  <si>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</si>
  <si>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</si>
  <si>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</si>
  <si>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</si>
  <si>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</si>
  <si>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</si>
  <si>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</si>
  <si>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</si>
  <si>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</si>
  <si>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</si>
  <si>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</si>
  <si>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</si>
  <si>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</si>
  <si>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</si>
  <si>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</si>
  <si>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</si>
  <si>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</si>
  <si>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</si>
  <si>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</si>
  <si>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</si>
  <si>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</si>
  <si>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</si>
  <si>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</si>
  <si>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</si>
  <si>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</si>
  <si>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</si>
  <si>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</si>
  <si>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</si>
  <si>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</si>
  <si>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</si>
  <si>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</si>
  <si>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</si>
  <si>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</si>
  <si>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</si>
  <si>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</si>
  <si>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</si>
  <si>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</si>
  <si>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</si>
  <si>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</si>
  <si>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</si>
  <si>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</si>
  <si>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</si>
  <si>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</si>
  <si>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</si>
  <si>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</si>
  <si>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</si>
  <si>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</si>
  <si>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</si>
  <si>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</si>
  <si>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</si>
  <si>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</si>
  <si>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</si>
  <si>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</si>
  <si>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</si>
  <si>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</si>
  <si>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</si>
  <si>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</si>
  <si>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</si>
  <si>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</si>
  <si>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</si>
  <si>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</si>
  <si>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</si>
  <si>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</si>
  <si>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</si>
  <si>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</si>
  <si>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</si>
  <si>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</si>
  <si>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</si>
  <si>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</si>
  <si>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</si>
  <si>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</si>
  <si>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</si>
  <si>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</si>
  <si>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</si>
  <si>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</si>
  <si>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</si>
  <si>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</si>
  <si>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</si>
  <si>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</si>
  <si>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</si>
  <si>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</si>
  <si>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</si>
  <si>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</si>
  <si>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</si>
  <si>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</si>
  <si>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</si>
  <si>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</si>
  <si>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</si>
  <si>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</si>
  <si>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</si>
  <si>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</si>
  <si>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</si>
  <si>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</si>
  <si>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</si>
  <si>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</si>
  <si>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</si>
  <si>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</si>
  <si>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</si>
  <si>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</si>
  <si>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</si>
  <si>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</si>
  <si>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</si>
  <si>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</si>
  <si>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</si>
  <si>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</si>
  <si>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</si>
  <si>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</si>
  <si>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</si>
  <si>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</si>
  <si>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</si>
  <si>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</si>
  <si>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</si>
  <si>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</si>
  <si>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</si>
  <si>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</si>
  <si>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</si>
  <si>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</si>
  <si>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</si>
  <si>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</si>
  <si>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</si>
  <si>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</si>
  <si>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</si>
  <si>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</si>
  <si>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</si>
  <si>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</si>
  <si>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</si>
  <si>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</si>
  <si>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</si>
  <si>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</si>
  <si>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</si>
  <si>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</si>
  <si>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</si>
  <si>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</si>
  <si>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</si>
  <si>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</si>
  <si>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</si>
  <si>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</si>
  <si>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</si>
  <si>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</si>
  <si>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</si>
  <si>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</si>
  <si>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</si>
  <si>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</si>
  <si>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</si>
  <si>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</si>
  <si>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</si>
  <si>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</si>
  <si>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</si>
  <si>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</si>
  <si>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</si>
  <si>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</si>
  <si>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</si>
  <si>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</si>
  <si>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</si>
  <si>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</si>
  <si>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</si>
  <si>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</si>
  <si>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</si>
  <si>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</si>
  <si>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</si>
  <si>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</si>
  <si>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</si>
  <si>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</si>
  <si>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</si>
  <si>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</si>
  <si>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</si>
  <si>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</si>
  <si>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</si>
  <si>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</si>
  <si>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</si>
  <si>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</si>
  <si>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</si>
  <si>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</si>
  <si>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</si>
  <si>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</si>
  <si>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</si>
  <si>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</si>
  <si>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</si>
  <si>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</si>
  <si>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</si>
  <si>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</si>
  <si>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</si>
  <si>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</si>
  <si>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</si>
  <si>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</si>
  <si>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</si>
  <si>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</si>
  <si>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</si>
  <si>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</si>
  <si>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</si>
  <si>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</si>
  <si>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</si>
  <si>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</si>
  <si>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</si>
  <si>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</si>
  <si>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</si>
  <si>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</si>
  <si>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</si>
  <si>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</si>
  <si>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</si>
  <si>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</si>
  <si>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</si>
  <si>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</si>
  <si>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</si>
  <si>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</si>
  <si>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</si>
  <si>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</si>
  <si>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</si>
  <si>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</si>
  <si>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</si>
  <si>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</si>
  <si>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</si>
  <si>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</si>
  <si>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</si>
  <si>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</si>
  <si>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</si>
  <si>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</si>
  <si>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</si>
  <si>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</si>
  <si>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</si>
  <si>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</si>
  <si>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</si>
  <si>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</si>
  <si>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</si>
  <si>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</si>
  <si>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</si>
  <si>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</si>
  <si>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</si>
  <si>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</si>
  <si>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</si>
  <si>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</si>
  <si>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</si>
  <si>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</si>
  <si>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</si>
  <si>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</si>
  <si>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</si>
  <si>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</si>
  <si>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</si>
  <si>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</si>
  <si>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</si>
  <si>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</si>
  <si>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</si>
  <si>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</si>
  <si>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</si>
  <si>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</si>
  <si>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</si>
  <si>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</si>
  <si>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</si>
  <si>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</si>
  <si>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</si>
  <si>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</si>
  <si>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</si>
  <si>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</si>
  <si>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</si>
  <si>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</si>
  <si>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</si>
  <si>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</si>
  <si>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</si>
  <si>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</si>
  <si>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</si>
  <si>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</si>
  <si>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</si>
  <si>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</si>
  <si>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</si>
  <si>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</si>
  <si>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</si>
  <si>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</si>
  <si>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</si>
  <si>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</si>
  <si>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</si>
  <si>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</si>
  <si>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</si>
  <si>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</si>
  <si>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</si>
  <si>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</si>
  <si>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</si>
  <si>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</si>
  <si>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</si>
  <si>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</si>
  <si>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</si>
  <si>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</si>
  <si>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</si>
  <si>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</si>
  <si>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</si>
  <si>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</si>
  <si>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</si>
  <si>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</si>
  <si>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</si>
  <si>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</si>
  <si>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</si>
  <si>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</si>
  <si>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</si>
  <si>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</si>
  <si>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</si>
  <si>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</si>
  <si>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</si>
  <si>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</si>
  <si>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</si>
  <si>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</si>
  <si>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</si>
  <si>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</si>
  <si>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</si>
  <si>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</si>
  <si>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</si>
  <si>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</si>
  <si>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</si>
  <si>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</si>
  <si>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</si>
  <si>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</si>
  <si>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</si>
  <si>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</si>
  <si>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</si>
  <si>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</si>
  <si>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</si>
  <si>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</si>
  <si>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</si>
  <si>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</si>
  <si>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</si>
  <si>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</si>
  <si>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</si>
  <si>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</si>
  <si>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</si>
  <si>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</si>
  <si>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</si>
  <si>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</si>
  <si>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</si>
  <si>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</si>
  <si>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</si>
  <si>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</si>
  <si>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</si>
  <si>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</si>
  <si>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</si>
  <si>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</si>
  <si>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</si>
  <si>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</si>
  <si>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</si>
  <si>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</si>
  <si>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</si>
  <si>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</si>
  <si>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</si>
  <si>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</si>
  <si>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</si>
  <si>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</si>
  <si>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</si>
  <si>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</si>
  <si>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</si>
  <si>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</si>
  <si>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</si>
  <si>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</si>
  <si>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</si>
  <si>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</si>
  <si>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</si>
  <si>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</si>
  <si>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</si>
  <si>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</si>
  <si>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</si>
  <si>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</si>
  <si>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</si>
  <si>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</si>
  <si>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</si>
  <si>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</si>
  <si>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</si>
  <si>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</si>
  <si>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</si>
  <si>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</si>
  <si>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</si>
  <si>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</si>
  <si>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</si>
  <si>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</si>
  <si>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</si>
  <si>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</si>
  <si>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</si>
  <si>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</si>
  <si>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</si>
  <si>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</si>
  <si>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</si>
  <si>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</si>
  <si>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</si>
  <si>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</si>
  <si>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</si>
  <si>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</si>
  <si>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</si>
  <si>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</si>
  <si>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</si>
  <si>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</si>
  <si>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</si>
  <si>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</si>
  <si>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</si>
  <si>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</si>
  <si>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</si>
  <si>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</si>
  <si>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</si>
  <si>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</si>
  <si>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</si>
  <si>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</si>
  <si>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</si>
  <si>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</si>
  <si>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</si>
  <si>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</si>
  <si>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</si>
  <si>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</si>
  <si>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</si>
  <si>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</si>
  <si>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</si>
  <si>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</si>
  <si>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</si>
  <si>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</si>
  <si>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</si>
  <si>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</si>
  <si>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</si>
  <si>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</si>
  <si>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</si>
  <si>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</si>
  <si>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</si>
  <si>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</si>
  <si>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</si>
  <si>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</si>
  <si>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</si>
  <si>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</si>
  <si>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</si>
  <si>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</si>
  <si>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</si>
  <si>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</si>
  <si>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</si>
  <si>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</si>
  <si>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</si>
  <si>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</si>
  <si>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</si>
  <si>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</si>
  <si>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</si>
  <si>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</si>
  <si>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</si>
  <si>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</si>
  <si>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</si>
  <si>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</si>
  <si>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</si>
  <si>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</si>
  <si>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</si>
  <si>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</si>
  <si>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</si>
  <si>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</si>
  <si>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</si>
  <si>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</si>
  <si>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</si>
  <si>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</si>
  <si>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</si>
  <si>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</si>
  <si>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</si>
  <si>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</si>
  <si>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</si>
  <si>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</si>
  <si>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</si>
  <si>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</si>
  <si>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</si>
  <si>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</si>
  <si>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</si>
  <si>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</si>
  <si>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</si>
  <si>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</si>
  <si>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</si>
  <si>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</si>
  <si>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</si>
  <si>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</si>
  <si>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</si>
  <si>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</si>
  <si>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</si>
  <si>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</si>
  <si>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</si>
  <si>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</si>
  <si>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</si>
  <si>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</si>
  <si>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</si>
  <si>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</si>
  <si>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</si>
  <si>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</si>
  <si>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</si>
  <si>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</si>
  <si>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</si>
  <si>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</si>
  <si>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</si>
  <si>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</si>
  <si>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</si>
  <si>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</si>
  <si>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</si>
  <si>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</si>
  <si>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</si>
  <si>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</si>
  <si>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</si>
  <si>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</si>
  <si>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</si>
  <si>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</si>
  <si>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</si>
  <si>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</si>
  <si>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</si>
  <si>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</si>
  <si>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</si>
  <si>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</si>
  <si>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</si>
  <si>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</si>
  <si>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</si>
  <si>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</si>
  <si>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</si>
  <si>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</si>
  <si>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</si>
  <si>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</si>
  <si>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</si>
  <si>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</si>
  <si>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</si>
  <si>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</si>
  <si>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</si>
  <si>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</si>
  <si>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</si>
  <si>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</si>
  <si>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</si>
  <si>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</si>
  <si>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</si>
  <si>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</si>
  <si>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</si>
  <si>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</si>
  <si>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</si>
  <si>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</si>
  <si>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</si>
  <si>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</si>
  <si>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</si>
  <si>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</si>
  <si>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</si>
  <si>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</si>
  <si>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</si>
  <si>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</si>
  <si>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</si>
  <si>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</si>
  <si>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</si>
  <si>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</si>
  <si>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</si>
  <si>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</si>
  <si>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</si>
  <si>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</si>
  <si>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</si>
  <si>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</si>
  <si>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</si>
  <si>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</si>
  <si>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</si>
  <si>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</si>
  <si>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</si>
  <si>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</si>
  <si>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</si>
  <si>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</si>
  <si>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</si>
  <si>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</si>
  <si>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</si>
  <si>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</si>
  <si>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</si>
  <si>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</si>
  <si>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</si>
  <si>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</si>
  <si>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</si>
  <si>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</si>
  <si>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</si>
  <si>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</si>
  <si>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</si>
  <si>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</si>
  <si>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</si>
  <si>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</si>
  <si>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</si>
  <si>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</si>
  <si>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</si>
  <si>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</si>
  <si>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</si>
  <si>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</si>
  <si>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</si>
  <si>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</si>
  <si>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</si>
  <si>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</si>
  <si>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</si>
  <si>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</si>
  <si>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</si>
  <si>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</si>
  <si>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</si>
  <si>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</si>
  <si>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</si>
  <si>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</si>
  <si>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</si>
  <si>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</si>
  <si>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</si>
  <si>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</si>
  <si>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</si>
  <si>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</si>
  <si>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</si>
  <si>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</si>
  <si>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</si>
  <si>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</si>
  <si>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</si>
  <si>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</si>
  <si>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</si>
  <si>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</si>
  <si>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</si>
  <si>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</si>
  <si>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</si>
  <si>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</si>
  <si>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</si>
  <si>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</si>
  <si>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</si>
  <si>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</si>
  <si>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</si>
  <si>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</si>
  <si>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</si>
  <si>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</si>
  <si>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</si>
  <si>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</si>
  <si>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</si>
  <si>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</si>
  <si>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</si>
  <si>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</si>
  <si>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</si>
  <si>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</si>
  <si>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</si>
  <si>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</si>
  <si>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</si>
  <si>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</si>
  <si>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</si>
  <si>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</si>
  <si>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</si>
  <si>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</si>
  <si>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</si>
  <si>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</si>
  <si>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</si>
  <si>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</si>
  <si>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</si>
  <si>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</si>
  <si>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</si>
  <si>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</si>
  <si>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</si>
  <si>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</si>
  <si>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</si>
  <si>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</si>
  <si>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</si>
  <si>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</si>
  <si>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</si>
  <si>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</si>
  <si>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</si>
  <si>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</si>
  <si>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</si>
  <si>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</si>
  <si>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</si>
  <si>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</si>
  <si>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</si>
  <si>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</si>
  <si>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</si>
  <si>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</si>
  <si>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</si>
  <si>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</si>
  <si>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</si>
  <si>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</si>
  <si>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</si>
  <si>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</si>
  <si>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</si>
  <si>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</si>
  <si>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</si>
  <si>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</si>
  <si>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</si>
  <si>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</si>
  <si>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</si>
  <si>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</si>
  <si>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</si>
  <si>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</si>
  <si>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</si>
  <si>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</si>
  <si>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</si>
  <si>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</si>
  <si>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</si>
  <si>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</si>
  <si>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</si>
  <si>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</si>
  <si>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</si>
  <si>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</si>
  <si>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</si>
  <si>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</si>
  <si>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</si>
  <si>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</si>
  <si>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</si>
  <si>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</si>
  <si>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</si>
  <si>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</si>
  <si>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</si>
  <si>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</si>
  <si>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</si>
  <si>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</si>
  <si>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</si>
  <si>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</si>
  <si>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</si>
  <si>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</si>
  <si>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</si>
  <si>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</si>
  <si>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</si>
  <si>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</si>
  <si>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</si>
  <si>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</si>
  <si>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</si>
  <si>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</si>
  <si>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</si>
  <si>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</si>
  <si>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</si>
  <si>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</si>
  <si>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</si>
  <si>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</si>
  <si>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</si>
  <si>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</si>
  <si>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</si>
  <si>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</si>
  <si>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</si>
  <si>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</si>
  <si>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</si>
  <si>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</si>
  <si>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</si>
  <si>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</si>
  <si>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</si>
  <si>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</si>
  <si>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</si>
  <si>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</si>
  <si>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</si>
  <si>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</si>
  <si>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</si>
  <si>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</si>
  <si>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</si>
  <si>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</si>
  <si>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</si>
  <si>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</si>
  <si>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</si>
  <si>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</si>
  <si>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</si>
  <si>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</si>
  <si>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</si>
  <si>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</si>
  <si>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</si>
  <si>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</si>
  <si>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</si>
  <si>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</si>
  <si>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</si>
  <si>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</si>
  <si>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</si>
  <si>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</si>
  <si>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</si>
  <si>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</si>
  <si>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</si>
  <si>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</si>
  <si>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</si>
  <si>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</si>
  <si>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</si>
  <si>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</si>
  <si>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</si>
  <si>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</si>
  <si>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</si>
  <si>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</si>
  <si>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</si>
  <si>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</si>
  <si>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</si>
  <si>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</si>
  <si>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</si>
  <si>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</si>
  <si>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</si>
  <si>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</si>
  <si>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</si>
  <si>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</si>
  <si>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</si>
  <si>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</si>
  <si>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</si>
  <si>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</si>
  <si>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</si>
  <si>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</si>
  <si>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</si>
  <si>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</si>
  <si>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</si>
  <si>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</si>
  <si>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</si>
  <si>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</si>
  <si>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</si>
  <si>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</si>
  <si>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</si>
  <si>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</si>
  <si>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</si>
  <si>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</si>
  <si>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</si>
  <si>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</si>
  <si>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</si>
  <si>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</si>
  <si>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</si>
  <si>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</si>
  <si>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</si>
  <si>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</si>
  <si>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</si>
  <si>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</si>
  <si>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</si>
  <si>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</si>
  <si>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</si>
  <si>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</si>
  <si>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</si>
  <si>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</si>
  <si>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</si>
  <si>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</si>
  <si>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</si>
  <si>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</si>
  <si>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</si>
  <si>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</si>
  <si>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</si>
  <si>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</si>
  <si>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</si>
  <si>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</si>
  <si>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</si>
  <si>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</si>
  <si>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</si>
  <si>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</si>
  <si>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</si>
  <si>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</si>
  <si>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</si>
  <si>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</si>
  <si>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</si>
  <si>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</si>
  <si>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</si>
  <si>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</si>
  <si>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</si>
  <si>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</si>
  <si>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</si>
  <si>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</si>
  <si>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</si>
  <si>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</si>
  <si>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</si>
  <si>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</si>
  <si>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</si>
  <si>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</si>
  <si>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</si>
  <si>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</si>
  <si>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</si>
  <si>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</si>
  <si>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</si>
  <si>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</si>
  <si>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</si>
  <si>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</si>
  <si>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</si>
  <si>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</si>
  <si>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</si>
  <si>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</si>
  <si>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</si>
  <si>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</si>
  <si>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</si>
  <si>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</si>
  <si>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</si>
  <si>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</si>
  <si>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</si>
  <si>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</si>
  <si>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</si>
  <si>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</si>
  <si>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</si>
  <si>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</si>
  <si>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</si>
  <si>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</si>
  <si>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</si>
  <si>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</si>
  <si>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</si>
  <si>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</si>
  <si>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</si>
  <si>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</si>
  <si>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</si>
  <si>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</si>
  <si>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</si>
  <si>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</si>
  <si>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</si>
  <si>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</si>
  <si>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</si>
  <si>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</si>
  <si>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</si>
  <si>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</si>
  <si>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</si>
  <si>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</si>
  <si>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</si>
  <si>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</si>
  <si>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</si>
  <si>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</si>
  <si>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</si>
  <si>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</si>
  <si>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</si>
  <si>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</si>
  <si>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</si>
  <si>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</si>
  <si>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</si>
  <si>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</si>
  <si>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</si>
  <si>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</si>
  <si>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</si>
  <si>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</si>
  <si>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</si>
  <si>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</si>
  <si>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</si>
  <si>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</si>
  <si>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</si>
  <si>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</si>
  <si>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</si>
  <si>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</si>
  <si>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</si>
  <si>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</si>
  <si>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</si>
  <si>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</si>
  <si>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</si>
  <si>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</si>
  <si>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</si>
  <si>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</si>
  <si>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</si>
  <si>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</si>
  <si>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</si>
  <si>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</si>
  <si>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</si>
  <si>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</si>
  <si>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</si>
  <si>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</si>
  <si>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</si>
  <si>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</si>
  <si>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</si>
  <si>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</si>
  <si>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</si>
  <si>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</si>
  <si>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</si>
  <si>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</si>
  <si>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</si>
  <si>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</si>
  <si>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</si>
  <si>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</si>
  <si>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</si>
  <si>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</si>
  <si>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</si>
  <si>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</si>
  <si>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</si>
  <si>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</si>
  <si>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</si>
  <si>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</si>
  <si>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</si>
  <si>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</si>
  <si>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</si>
  <si>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</si>
  <si>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</si>
  <si>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</si>
  <si>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</si>
  <si>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</si>
  <si>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</si>
  <si>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</si>
  <si>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</si>
  <si>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</si>
  <si>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</si>
  <si>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</si>
  <si>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</si>
  <si>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</si>
  <si>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</si>
  <si>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</si>
  <si>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</si>
  <si>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</si>
  <si>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</si>
  <si>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</si>
  <si>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</si>
  <si>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</si>
  <si>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</si>
  <si>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</si>
  <si>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</si>
  <si>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</si>
  <si>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</si>
  <si>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</si>
  <si>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</si>
  <si>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</si>
  <si>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</si>
  <si>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</si>
  <si>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</si>
  <si>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</si>
  <si>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</si>
  <si>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</si>
  <si>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</si>
  <si>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</si>
  <si>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</si>
  <si>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</si>
  <si>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</si>
  <si>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</si>
  <si>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</si>
  <si>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</si>
  <si>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</si>
  <si>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</si>
  <si>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</si>
  <si>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</si>
  <si>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</si>
  <si>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</si>
  <si>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</si>
  <si>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</si>
  <si>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</si>
  <si>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</si>
  <si>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</si>
  <si>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</si>
  <si>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</si>
  <si>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</si>
  <si>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</si>
  <si>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</si>
  <si>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</si>
  <si>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</si>
  <si>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</si>
  <si>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</si>
  <si>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</si>
  <si>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</si>
  <si>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</si>
  <si>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</si>
  <si>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</si>
  <si>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</si>
  <si>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</si>
  <si>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</si>
  <si>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</si>
  <si>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</si>
  <si>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</si>
  <si>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</si>
  <si>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</si>
  <si>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</si>
  <si>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</si>
  <si>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</si>
  <si>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</si>
  <si>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</si>
  <si>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</si>
  <si>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</si>
  <si>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</si>
  <si>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</si>
  <si>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</si>
  <si>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</si>
  <si>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</si>
  <si>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</si>
  <si>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</si>
  <si>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</si>
  <si>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</si>
  <si>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</si>
  <si>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</si>
  <si>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</si>
  <si>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</si>
  <si>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</si>
  <si>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</si>
  <si>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</si>
  <si>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</si>
  <si>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</si>
  <si>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</si>
  <si>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</si>
  <si>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</si>
  <si>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</si>
  <si>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</si>
  <si>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</si>
  <si>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</si>
  <si>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</si>
  <si>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</si>
  <si>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</si>
  <si>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</si>
  <si>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</si>
  <si>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</si>
  <si>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</si>
  <si>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</si>
  <si>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</si>
  <si>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</si>
  <si>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</si>
  <si>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</si>
  <si>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</si>
  <si>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</si>
  <si>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</si>
  <si>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</si>
  <si>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</si>
  <si>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</si>
  <si>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</si>
  <si>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</si>
  <si>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</si>
  <si>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</si>
  <si>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</si>
  <si>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</si>
  <si>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</si>
  <si>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</si>
  <si>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</si>
  <si>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</si>
  <si>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</si>
  <si>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</si>
  <si>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</si>
  <si>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</si>
  <si>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</si>
  <si>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</si>
  <si>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</si>
  <si>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</si>
  <si>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</si>
  <si>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</si>
  <si>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</si>
  <si>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</si>
  <si>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</si>
  <si>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</si>
  <si>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</si>
  <si>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</si>
  <si>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</si>
  <si>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</si>
  <si>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</si>
  <si>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</si>
  <si>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</si>
  <si>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</si>
  <si>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</si>
  <si>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</si>
  <si>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</si>
  <si>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</si>
  <si>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</si>
  <si>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</si>
  <si>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</si>
  <si>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</si>
  <si>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</si>
  <si>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</si>
  <si>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</si>
  <si>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</si>
  <si>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</si>
  <si>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</si>
  <si>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</si>
  <si>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</si>
  <si>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</si>
  <si>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</si>
  <si>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</si>
  <si>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</si>
  <si>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</si>
  <si>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</si>
  <si>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</si>
  <si>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</si>
  <si>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</si>
  <si>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</si>
  <si>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</si>
  <si>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</si>
  <si>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</si>
  <si>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</si>
  <si>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</si>
  <si>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</si>
  <si>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</si>
  <si>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</si>
  <si>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</si>
  <si>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</si>
  <si>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</si>
  <si>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</si>
  <si>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</si>
  <si>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</si>
  <si>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</si>
  <si>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</si>
  <si>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</si>
  <si>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</si>
  <si>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</si>
  <si>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</si>
  <si>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</si>
  <si>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</si>
  <si>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</si>
  <si>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</si>
  <si>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</si>
  <si>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</si>
  <si>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</si>
  <si>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</si>
  <si>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</si>
  <si>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</si>
  <si>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</si>
  <si>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</si>
  <si>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</si>
  <si>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</si>
  <si>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</si>
  <si>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</si>
  <si>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</si>
  <si>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</si>
  <si>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</si>
  <si>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</si>
  <si>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</si>
  <si>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</si>
  <si>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</si>
  <si>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</si>
  <si>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</si>
  <si>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</si>
  <si>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</si>
  <si>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</si>
  <si>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</si>
  <si>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</si>
  <si>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</si>
  <si>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</si>
  <si>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</si>
  <si>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</si>
  <si>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</si>
  <si>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</si>
  <si>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</si>
  <si>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</si>
  <si>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</si>
  <si>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</si>
  <si>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</si>
  <si>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</si>
  <si>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</si>
  <si>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</si>
  <si>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</si>
  <si>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</si>
  <si>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</si>
  <si>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</si>
  <si>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</si>
  <si>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</si>
  <si>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</si>
  <si>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</si>
  <si>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</si>
  <si>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</si>
  <si>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</si>
  <si>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</si>
  <si>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</si>
  <si>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</si>
  <si>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</si>
  <si>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</si>
  <si>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</si>
  <si>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</si>
  <si>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</si>
  <si>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</si>
  <si>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</si>
  <si>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</si>
  <si>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</si>
  <si>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</si>
  <si>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</si>
  <si>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</si>
  <si>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</si>
  <si>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</si>
  <si>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</si>
  <si>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</si>
  <si>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</si>
  <si>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</si>
  <si>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</si>
  <si>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</si>
  <si>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</si>
  <si>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</si>
  <si>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</si>
  <si>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</si>
  <si>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</si>
  <si>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</si>
  <si>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</si>
  <si>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</si>
  <si>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</si>
  <si>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</si>
  <si>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</si>
  <si>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</si>
  <si>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</si>
  <si>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</si>
  <si>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</si>
  <si>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</si>
  <si>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</si>
  <si>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</si>
  <si>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</si>
  <si>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</si>
  <si>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</si>
  <si>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</si>
  <si>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</si>
  <si>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</si>
  <si>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</si>
  <si>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</si>
  <si>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</si>
  <si>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</si>
  <si>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</si>
  <si>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</si>
  <si>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</si>
  <si>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</si>
  <si>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</si>
  <si>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</si>
  <si>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</si>
  <si>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</si>
  <si>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</si>
  <si>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</si>
  <si>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</si>
  <si>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</si>
  <si>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</si>
  <si>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</si>
  <si>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</si>
  <si>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</si>
  <si>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</si>
  <si>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</si>
  <si>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</si>
  <si>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</si>
  <si>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</si>
  <si>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</si>
  <si>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</si>
  <si>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</si>
  <si>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</si>
  <si>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</si>
  <si>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</si>
  <si>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</si>
  <si>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</si>
  <si>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</si>
  <si>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</si>
  <si>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</si>
  <si>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</si>
  <si>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</si>
  <si>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</si>
  <si>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</si>
  <si>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</si>
  <si>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</si>
  <si>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</si>
  <si>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</si>
  <si>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</si>
  <si>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</si>
  <si>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</si>
  <si>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</si>
  <si>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</si>
  <si>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</si>
  <si>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</si>
  <si>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</si>
  <si>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</si>
  <si>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</si>
  <si>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</si>
  <si>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</si>
  <si>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</si>
  <si>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</si>
  <si>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</si>
  <si>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</si>
  <si>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</si>
  <si>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</si>
  <si>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</si>
  <si>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</si>
  <si>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</si>
  <si>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</si>
  <si>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</si>
  <si>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</si>
  <si>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</si>
  <si>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</si>
  <si>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</si>
  <si>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</si>
  <si>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</si>
  <si>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</si>
  <si>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</si>
  <si>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</si>
  <si>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</si>
  <si>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</si>
  <si>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</si>
  <si>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</si>
  <si>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</si>
  <si>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</si>
  <si>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</si>
  <si>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</si>
  <si>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</si>
  <si>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</si>
  <si>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</si>
  <si>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</si>
  <si>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</si>
  <si>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</si>
  <si>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</si>
  <si>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</si>
  <si>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</si>
  <si>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</si>
  <si>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</si>
  <si>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</si>
  <si>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</si>
  <si>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</si>
  <si>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</si>
  <si>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</si>
  <si>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</si>
  <si>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</si>
  <si>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</si>
  <si>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</si>
  <si>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</si>
  <si>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</si>
  <si>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</si>
  <si>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</si>
  <si>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</si>
  <si>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</si>
  <si>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</si>
  <si>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</si>
  <si>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</si>
  <si>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</si>
  <si>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</si>
  <si>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</si>
  <si>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</si>
  <si>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</si>
  <si>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</si>
  <si>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</si>
  <si>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</si>
  <si>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</si>
  <si>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</si>
  <si>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</si>
  <si>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</si>
  <si>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</si>
  <si>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</si>
  <si>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</si>
  <si>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</si>
  <si>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</si>
  <si>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</si>
  <si>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</si>
  <si>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</si>
  <si>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</si>
  <si>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</si>
  <si>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</si>
  <si>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</si>
  <si>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</si>
  <si>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</si>
  <si>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</si>
  <si>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</si>
  <si>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</si>
  <si>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</si>
  <si>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</si>
  <si>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</si>
  <si>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</si>
  <si>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</si>
  <si>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</si>
  <si>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</si>
  <si>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</si>
  <si>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</si>
  <si>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</si>
  <si>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</si>
  <si>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</si>
  <si>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</si>
  <si>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</si>
  <si>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</si>
  <si>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</si>
  <si>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</si>
  <si>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</si>
  <si>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</si>
  <si>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</si>
  <si>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</si>
  <si>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</si>
  <si>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</si>
  <si>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</si>
  <si>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</si>
  <si>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</si>
  <si>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</si>
  <si>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</si>
  <si>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</si>
  <si>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</si>
  <si>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</si>
  <si>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</si>
  <si>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</si>
  <si>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</si>
  <si>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</si>
  <si>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</si>
  <si>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</si>
  <si>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</si>
  <si>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</si>
  <si>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</si>
  <si>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</si>
  <si>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</si>
  <si>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</si>
  <si>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</si>
  <si>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</si>
  <si>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</si>
  <si>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</si>
  <si>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</si>
  <si>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</si>
  <si>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</si>
  <si>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</si>
  <si>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</si>
  <si>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</si>
  <si>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</si>
  <si>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</si>
  <si>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</si>
  <si>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</si>
  <si>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</si>
  <si>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</si>
  <si>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</si>
  <si>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</si>
  <si>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</si>
  <si>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</si>
  <si>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</si>
  <si>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</si>
  <si>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</si>
  <si>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</si>
  <si>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</si>
  <si>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</si>
  <si>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</si>
  <si>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</si>
  <si>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</si>
  <si>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</si>
  <si>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</si>
  <si>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</si>
  <si>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</si>
  <si>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</si>
  <si>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</si>
  <si>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</si>
  <si>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</si>
  <si>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</si>
  <si>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</si>
  <si>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</si>
  <si>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</si>
  <si>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</si>
  <si>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</si>
  <si>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</si>
  <si>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</si>
  <si>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</si>
  <si>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</si>
  <si>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</si>
  <si>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</si>
  <si>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</si>
  <si>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</si>
  <si>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</si>
  <si>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</si>
  <si>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</si>
  <si>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</si>
  <si>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</si>
  <si>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</si>
  <si>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</si>
  <si>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</si>
  <si>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</si>
  <si>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</si>
  <si>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</si>
  <si>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</si>
  <si>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</si>
  <si>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</si>
  <si>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</si>
  <si>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</si>
  <si>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</si>
  <si>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</si>
  <si>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</si>
  <si>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</si>
  <si>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</si>
  <si>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</si>
  <si>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</si>
  <si>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</si>
  <si>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</si>
  <si>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</si>
  <si>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</si>
  <si>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</si>
  <si>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</si>
  <si>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</si>
  <si>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</si>
  <si>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</si>
  <si>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</si>
  <si>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</si>
  <si>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</si>
  <si>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</si>
  <si>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</si>
  <si>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</si>
  <si>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</si>
  <si>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</si>
  <si>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</si>
  <si>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</si>
  <si>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</si>
  <si>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</si>
  <si>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</si>
  <si>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</si>
  <si>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</si>
  <si>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</si>
  <si>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</si>
  <si>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</si>
  <si>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</si>
  <si>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</si>
  <si>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</si>
  <si>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</si>
  <si>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</si>
  <si>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</si>
  <si>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</si>
  <si>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</si>
  <si>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</si>
  <si>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</si>
  <si>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</si>
  <si>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</si>
  <si>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</si>
  <si>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</si>
  <si>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</si>
  <si>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</si>
  <si>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</si>
  <si>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</si>
  <si>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</si>
  <si>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</si>
  <si>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</si>
  <si>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</si>
  <si>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</si>
  <si>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</si>
  <si>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</si>
  <si>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</si>
  <si>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</si>
  <si>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</si>
  <si>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</si>
  <si>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</si>
  <si>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</si>
  <si>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</si>
  <si>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</si>
  <si>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</si>
  <si>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</si>
  <si>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</si>
  <si>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</si>
  <si>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</si>
  <si>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</si>
  <si>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</si>
  <si>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</si>
  <si>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</si>
  <si>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</si>
  <si>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</si>
  <si>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</si>
  <si>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</si>
  <si>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</si>
  <si>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</si>
  <si>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</si>
  <si>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</si>
  <si>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</si>
  <si>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</si>
  <si>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</si>
  <si>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</si>
  <si>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</si>
  <si>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</si>
  <si>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</si>
  <si>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</si>
  <si>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</si>
  <si>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</si>
  <si>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</si>
  <si>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</si>
  <si>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</si>
  <si>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</si>
  <si>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</si>
  <si>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</si>
  <si>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</si>
  <si>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</si>
  <si>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</si>
  <si>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</si>
  <si>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</si>
  <si>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</si>
  <si>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</si>
  <si>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</si>
  <si>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</si>
  <si>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</si>
  <si>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</si>
  <si>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</si>
  <si>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</si>
  <si>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</si>
  <si>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</si>
  <si>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</si>
  <si>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</si>
  <si>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</si>
  <si>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</si>
  <si>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</si>
  <si>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</si>
  <si>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</si>
  <si>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</si>
  <si>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</si>
  <si>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</si>
  <si>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</si>
  <si>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</si>
  <si>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</si>
  <si>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</si>
  <si>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</si>
  <si>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</si>
  <si>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</si>
  <si>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</si>
  <si>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</si>
  <si>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</si>
  <si>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</si>
  <si>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</si>
  <si>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</si>
  <si>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</si>
  <si>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</si>
  <si>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</si>
  <si>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</si>
  <si>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</si>
  <si>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</si>
  <si>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</si>
  <si>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</si>
  <si>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</si>
  <si>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</si>
  <si>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</si>
  <si>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</si>
  <si>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</si>
  <si>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</si>
  <si>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</si>
  <si>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</si>
  <si>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</si>
  <si>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</si>
  <si>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</si>
  <si>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</si>
  <si>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</si>
  <si>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</si>
  <si>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</si>
  <si>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</si>
  <si>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</si>
  <si>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</si>
  <si>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</si>
  <si>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</si>
  <si>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</si>
  <si>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</si>
  <si>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</si>
  <si>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</si>
  <si>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</si>
  <si>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</si>
  <si>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</si>
  <si>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</si>
  <si>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</si>
  <si>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</si>
  <si>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</si>
  <si>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</si>
  <si>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</si>
  <si>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</si>
  <si>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</si>
  <si>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</si>
  <si>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</si>
  <si>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</si>
  <si>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</si>
  <si>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</si>
  <si>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</si>
  <si>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</si>
  <si>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</si>
  <si>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</si>
  <si>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</si>
  <si>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</si>
  <si>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</si>
  <si>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</si>
  <si>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</si>
  <si>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</si>
  <si>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</si>
  <si>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</si>
  <si>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</si>
  <si>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</si>
  <si>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</si>
  <si>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</si>
  <si>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</si>
  <si>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</si>
  <si>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</si>
  <si>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</si>
  <si>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</si>
  <si>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</si>
  <si>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</si>
  <si>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</si>
  <si>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</si>
  <si>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</si>
  <si>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</si>
  <si>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</si>
  <si>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</si>
  <si>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</si>
  <si>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</si>
  <si>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</si>
  <si>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</si>
  <si>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</si>
  <si>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</si>
  <si>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</si>
  <si>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</si>
  <si>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</si>
  <si>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</si>
  <si>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</si>
  <si>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</si>
  <si>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</si>
  <si>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</si>
  <si>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</si>
  <si>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</si>
  <si>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</si>
  <si>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</si>
  <si>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</si>
  <si>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</si>
  <si>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</si>
  <si>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</si>
  <si>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</si>
  <si>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</si>
  <si>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</si>
  <si>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</si>
  <si>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</si>
  <si>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</si>
  <si>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</si>
  <si>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</si>
  <si>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</si>
  <si>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</si>
  <si>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</si>
  <si>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</si>
  <si>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</si>
  <si>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</si>
  <si>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</si>
  <si>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</si>
  <si>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</si>
  <si>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</si>
  <si>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</si>
  <si>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</si>
  <si>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</si>
  <si>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</si>
  <si>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</si>
  <si>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</si>
  <si>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</si>
  <si>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</si>
  <si>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</si>
  <si>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</si>
  <si>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</si>
  <si>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</si>
  <si>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</si>
  <si>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</si>
  <si>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</si>
  <si>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</si>
  <si>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</si>
  <si>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</si>
  <si>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</si>
  <si>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</si>
  <si>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</si>
  <si>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</si>
  <si>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</si>
  <si>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</si>
  <si>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</si>
  <si>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</si>
  <si>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</si>
  <si>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</si>
  <si>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</si>
  <si>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</si>
  <si>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</si>
  <si>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</si>
  <si>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</si>
  <si>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</si>
  <si>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</si>
  <si>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</si>
  <si>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</si>
  <si>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</si>
  <si>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</si>
  <si>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</si>
  <si>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</si>
  <si>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</si>
  <si>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</si>
  <si>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</si>
  <si>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</si>
  <si>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</si>
  <si>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</si>
  <si>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</si>
  <si>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</si>
  <si>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</si>
  <si>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</si>
  <si>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</si>
  <si>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</si>
  <si>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</si>
  <si>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</si>
  <si>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</si>
  <si>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</si>
  <si>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</si>
  <si>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</si>
  <si>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</si>
  <si>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</si>
  <si>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</si>
  <si>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</si>
  <si>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</si>
  <si>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</si>
  <si>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</si>
  <si>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</si>
  <si>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</si>
  <si>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</si>
  <si>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</si>
  <si>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</si>
  <si>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</si>
  <si>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</si>
  <si>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</si>
  <si>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</si>
  <si>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</si>
  <si>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</si>
  <si>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</si>
  <si>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</si>
  <si>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</si>
  <si>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</si>
  <si>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</si>
  <si>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</si>
  <si>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</si>
  <si>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</si>
  <si>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</si>
  <si>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</si>
  <si>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</si>
  <si>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</si>
  <si>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</si>
  <si>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</si>
  <si>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</si>
  <si>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</si>
  <si>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</si>
  <si>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</si>
  <si>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</si>
  <si>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</si>
  <si>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</si>
  <si>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</si>
  <si>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</si>
  <si>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</si>
  <si>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</si>
  <si>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</si>
  <si>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</si>
  <si>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</si>
  <si>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</si>
  <si>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</si>
  <si>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</si>
  <si>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</si>
  <si>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</si>
  <si>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</si>
  <si>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</si>
  <si>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</si>
  <si>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</si>
  <si>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</si>
  <si>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</si>
  <si>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</si>
  <si>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</si>
  <si>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</si>
  <si>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</si>
  <si>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</si>
  <si>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</si>
  <si>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</si>
  <si>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</si>
  <si>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</si>
  <si>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</si>
  <si>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</si>
  <si>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</si>
  <si>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</si>
  <si>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</si>
  <si>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</si>
  <si>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</si>
  <si>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</si>
  <si>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</si>
  <si>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</si>
  <si>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</si>
  <si>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</si>
  <si>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</si>
  <si>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</si>
  <si>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</si>
  <si>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</si>
  <si>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</si>
  <si>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</si>
  <si>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</si>
  <si>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</si>
  <si>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</si>
  <si>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</si>
  <si>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</si>
  <si>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</si>
  <si>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</si>
  <si>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</si>
  <si>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</si>
  <si>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</si>
  <si>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</si>
  <si>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</si>
  <si>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</si>
  <si>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</si>
  <si>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</si>
  <si>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</si>
  <si>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</si>
  <si>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</si>
  <si>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</si>
  <si>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</si>
  <si>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</si>
  <si>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</si>
  <si>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</si>
  <si>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</si>
  <si>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</si>
  <si>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</si>
  <si>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</si>
  <si>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</si>
  <si>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</si>
  <si>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</si>
  <si>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</si>
  <si>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</si>
  <si>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</si>
  <si>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</si>
  <si>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</si>
  <si>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</si>
  <si>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</si>
  <si>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</si>
  <si>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</si>
  <si>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</si>
  <si>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</si>
  <si>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</si>
  <si>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</si>
  <si>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</si>
  <si>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</si>
  <si>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</si>
  <si>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</si>
  <si>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</si>
  <si>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</si>
  <si>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</si>
  <si>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</si>
  <si>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</si>
  <si>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</si>
  <si>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</si>
  <si>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</si>
  <si>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</si>
  <si>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</si>
  <si>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</si>
  <si>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</si>
  <si>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</si>
  <si>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</si>
  <si>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</si>
  <si>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</si>
  <si>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</si>
  <si>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</si>
  <si>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</si>
  <si>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</si>
  <si>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</si>
  <si>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</si>
  <si>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</si>
  <si>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</si>
  <si>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</si>
  <si>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</si>
  <si>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</si>
  <si>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</si>
  <si>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</si>
  <si>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</si>
  <si>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</si>
  <si>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</si>
  <si>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</si>
  <si>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</si>
  <si>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</si>
  <si>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</si>
  <si>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</si>
  <si>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</si>
  <si>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</si>
  <si>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</si>
  <si>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</si>
  <si>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</si>
  <si>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</si>
  <si>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</si>
  <si>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</si>
  <si>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</si>
  <si>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</si>
  <si>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</si>
  <si>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</si>
  <si>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</si>
  <si>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</si>
  <si>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</si>
  <si>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</si>
  <si>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</si>
  <si>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</si>
  <si>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</si>
  <si>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</si>
  <si>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</si>
  <si>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</si>
  <si>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</si>
  <si>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</si>
  <si>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</si>
  <si>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</si>
  <si>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</si>
  <si>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</si>
  <si>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</si>
  <si>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</si>
  <si>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</si>
  <si>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</si>
  <si>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</si>
  <si>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</si>
  <si>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</si>
  <si>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</si>
  <si>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</si>
  <si>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</si>
  <si>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</si>
  <si>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</si>
  <si>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</si>
  <si>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</si>
  <si>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</si>
  <si>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</si>
  <si>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</si>
  <si>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</si>
  <si>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</si>
  <si>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</si>
  <si>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</si>
  <si>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</si>
  <si>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</si>
  <si>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</si>
  <si>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</si>
  <si>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</si>
  <si>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</si>
  <si>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</si>
  <si>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</si>
  <si>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</si>
  <si>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</si>
  <si>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</si>
  <si>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</si>
  <si>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</si>
  <si>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</si>
  <si>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</si>
  <si>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</si>
  <si>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</si>
  <si>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</si>
  <si>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</si>
  <si>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</si>
  <si>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</si>
  <si>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</si>
  <si>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</si>
  <si>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</si>
  <si>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</si>
  <si>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</si>
  <si>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</si>
  <si>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</si>
  <si>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</si>
  <si>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</si>
  <si>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</si>
  <si>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</si>
  <si>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</si>
  <si>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</si>
  <si>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</si>
  <si>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</si>
  <si>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</si>
  <si>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</si>
  <si>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</si>
  <si>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</si>
  <si>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</si>
  <si>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</si>
  <si>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</si>
  <si>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</si>
  <si>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</si>
  <si>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</si>
  <si>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</si>
  <si>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</si>
  <si>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</si>
  <si>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</si>
  <si>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</si>
  <si>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</si>
  <si>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</si>
  <si>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</si>
  <si>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</si>
  <si>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</si>
  <si>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</si>
  <si>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</si>
  <si>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</si>
  <si>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</si>
  <si>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</si>
  <si>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</si>
  <si>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</si>
  <si>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</si>
  <si>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</si>
  <si>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</si>
  <si>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</si>
  <si>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</si>
  <si>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</si>
  <si>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</si>
  <si>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</si>
  <si>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</si>
  <si>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</si>
  <si>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</si>
  <si>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</si>
  <si>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</si>
  <si>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</si>
  <si>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</si>
  <si>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</si>
  <si>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</si>
  <si>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</si>
  <si>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</si>
  <si>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</si>
  <si>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</si>
  <si>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</si>
  <si>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</si>
  <si>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</si>
  <si>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</si>
  <si>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</si>
  <si>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</si>
  <si>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</si>
  <si>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</si>
  <si>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</si>
  <si>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</si>
  <si>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</si>
  <si>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</si>
  <si>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</si>
  <si>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</si>
  <si>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</si>
  <si>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</si>
  <si>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</si>
  <si>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</si>
  <si>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</si>
  <si>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</si>
  <si>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</si>
  <si>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</si>
  <si>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</si>
  <si>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</si>
  <si>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</si>
  <si>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</si>
  <si>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</si>
  <si>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</si>
  <si>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</si>
  <si>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</si>
  <si>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</si>
  <si>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</si>
  <si>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</si>
  <si>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</si>
  <si>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</si>
  <si>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</si>
  <si>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</si>
  <si>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</si>
  <si>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</si>
  <si>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</si>
  <si>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</si>
  <si>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</si>
  <si>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</si>
  <si>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</si>
  <si>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</si>
  <si>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</si>
  <si>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</si>
  <si>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</si>
  <si>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</si>
  <si>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</si>
  <si>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</si>
  <si>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</si>
  <si>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</si>
  <si>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</si>
  <si>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</si>
  <si>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</si>
  <si>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</si>
  <si>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</si>
  <si>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</si>
  <si>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</si>
  <si>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</si>
  <si>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</si>
  <si>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</si>
  <si>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</si>
  <si>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</si>
  <si>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</si>
  <si>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</si>
  <si>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</si>
  <si>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</si>
  <si>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</si>
  <si>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</si>
  <si>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</si>
  <si>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</si>
  <si>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</si>
  <si>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</si>
  <si>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</si>
  <si>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</si>
  <si>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</si>
  <si>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</si>
  <si>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</si>
  <si>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</si>
  <si>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</si>
  <si>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</si>
  <si>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</si>
  <si>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</si>
  <si>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</si>
  <si>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</si>
  <si>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</si>
  <si>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</si>
  <si>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</si>
  <si>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</si>
  <si>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</si>
  <si>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</si>
  <si>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</si>
  <si>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</si>
  <si>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</si>
  <si>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</si>
  <si>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</si>
  <si>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</si>
  <si>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</si>
  <si>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</si>
  <si>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</si>
  <si>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</si>
  <si>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</si>
  <si>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</si>
  <si>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</si>
  <si>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</si>
  <si>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</si>
  <si>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</si>
  <si>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</si>
  <si>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</si>
  <si>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</si>
  <si>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</si>
  <si>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</si>
  <si>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</si>
  <si>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</si>
  <si>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</si>
  <si>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</si>
  <si>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</si>
  <si>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</si>
  <si>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</si>
  <si>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</si>
  <si>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</si>
  <si>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</si>
  <si>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</si>
  <si>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</si>
  <si>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</si>
  <si>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</si>
  <si>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</si>
  <si>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</si>
  <si>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</si>
  <si>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</si>
  <si>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</si>
  <si>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</si>
  <si>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</si>
  <si>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</si>
  <si>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</si>
  <si>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</si>
  <si>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</si>
  <si>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</si>
  <si>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</si>
  <si>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</si>
  <si>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</si>
  <si>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</si>
  <si>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</si>
  <si>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</si>
  <si>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</si>
  <si>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</si>
  <si>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</si>
  <si>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</si>
  <si>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</si>
  <si>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</si>
  <si>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</si>
  <si>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</si>
  <si>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</si>
  <si>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</si>
  <si>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</si>
  <si>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</si>
  <si>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</si>
  <si>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</si>
  <si>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</si>
  <si>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</si>
  <si>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</si>
  <si>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</si>
  <si>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</si>
  <si>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</si>
  <si>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</si>
  <si>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</si>
  <si>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</si>
  <si>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</si>
  <si>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</si>
  <si>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</si>
  <si>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</si>
  <si>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</si>
  <si>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</si>
  <si>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</si>
  <si>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</si>
  <si>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</si>
  <si>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</si>
  <si>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</si>
  <si>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</si>
  <si>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</si>
  <si>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</si>
  <si>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</si>
  <si>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</si>
  <si>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</si>
  <si>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</si>
  <si>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</si>
  <si>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</si>
  <si>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</si>
  <si>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</si>
  <si>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</si>
  <si>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</si>
  <si>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</si>
  <si>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</si>
  <si>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</si>
  <si>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</si>
  <si>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</si>
  <si>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</si>
  <si>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</si>
  <si>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</si>
  <si>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</si>
  <si>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</si>
  <si>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</si>
  <si>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</si>
  <si>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</si>
  <si>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</si>
  <si>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</si>
  <si>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</si>
  <si>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</si>
  <si>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</si>
  <si>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</si>
  <si>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</si>
  <si>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</si>
  <si>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</si>
  <si>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</si>
  <si>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</si>
  <si>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</si>
  <si>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</si>
  <si>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</si>
  <si>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</si>
  <si>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</si>
  <si>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</si>
  <si>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</si>
  <si>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</si>
  <si>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</si>
  <si>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</si>
  <si>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</si>
  <si>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</si>
  <si>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</si>
  <si>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</si>
  <si>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</si>
  <si>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</si>
  <si>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</si>
  <si>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</si>
  <si>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</si>
  <si>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</si>
  <si>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</si>
  <si>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</si>
  <si>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</si>
  <si>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</si>
  <si>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</si>
  <si>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</si>
  <si>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</si>
  <si>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</si>
  <si>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</si>
  <si>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</si>
  <si>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</si>
  <si>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</si>
  <si>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</si>
  <si>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</si>
  <si>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</si>
  <si>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</si>
  <si>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</si>
  <si>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</si>
  <si>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</si>
  <si>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</si>
  <si>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</si>
  <si>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</si>
  <si>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</si>
  <si>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</si>
  <si>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</si>
  <si>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</si>
  <si>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</si>
  <si>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</si>
  <si>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</si>
  <si>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</si>
  <si>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</si>
  <si>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</si>
  <si>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</si>
  <si>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</si>
  <si>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</si>
  <si>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</si>
  <si>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</si>
  <si>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</si>
  <si>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</si>
  <si>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</si>
  <si>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</si>
  <si>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</si>
  <si>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</si>
  <si>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</si>
  <si>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</si>
  <si>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</si>
  <si>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</si>
  <si>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</si>
  <si>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</si>
  <si>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</si>
  <si>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</si>
  <si>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</si>
  <si>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</si>
  <si>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</si>
  <si>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</si>
  <si>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</si>
  <si>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</si>
  <si>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</si>
  <si>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</si>
  <si>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</si>
  <si>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</si>
  <si>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</si>
  <si>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</si>
  <si>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</si>
  <si>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</si>
  <si>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</si>
  <si>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</si>
  <si>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</si>
  <si>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</si>
  <si>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</si>
  <si>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</si>
  <si>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</si>
  <si>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</si>
  <si>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</si>
  <si>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</si>
  <si>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</si>
  <si>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</si>
  <si>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</si>
  <si>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</si>
  <si>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</si>
  <si>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</si>
  <si>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</si>
  <si>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</si>
  <si>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</si>
  <si>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</si>
  <si>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</si>
  <si>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</si>
  <si>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</si>
  <si>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</si>
  <si>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</si>
  <si>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</si>
  <si>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</si>
  <si>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</si>
  <si>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</si>
  <si>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</si>
  <si>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</si>
  <si>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</si>
  <si>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</si>
  <si>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</si>
  <si>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</si>
  <si>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</si>
  <si>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</si>
  <si>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</si>
  <si>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</si>
  <si>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</si>
  <si>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</si>
  <si>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</si>
  <si>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</si>
  <si>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</si>
  <si>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</si>
  <si>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</si>
  <si>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</si>
  <si>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</si>
  <si>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</si>
  <si>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</si>
  <si>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</si>
  <si>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</si>
  <si>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</si>
  <si>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</si>
  <si>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</si>
  <si>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</si>
  <si>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</si>
  <si>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</si>
  <si>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</si>
  <si>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</si>
  <si>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</si>
  <si>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</si>
  <si>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</si>
  <si>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</si>
  <si>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</si>
  <si>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</si>
  <si>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</si>
  <si>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</si>
  <si>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</si>
  <si>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</si>
  <si>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</si>
  <si>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</si>
  <si>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</si>
  <si>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</si>
  <si>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</si>
  <si>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</si>
  <si>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</si>
  <si>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</si>
  <si>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</si>
  <si>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</si>
  <si>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</si>
  <si>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</si>
  <si>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</si>
  <si>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</si>
  <si>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</si>
  <si>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</si>
  <si>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</si>
  <si>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</si>
  <si>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</si>
  <si>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</si>
  <si>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</si>
  <si>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</si>
  <si>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</si>
  <si>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</si>
  <si>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</si>
  <si>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</si>
  <si>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</si>
  <si>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</si>
  <si>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</si>
  <si>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</si>
  <si>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</si>
  <si>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</si>
  <si>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</si>
  <si>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</si>
  <si>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</si>
  <si>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</si>
  <si>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</si>
  <si>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</si>
  <si>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</si>
  <si>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</si>
  <si>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</si>
  <si>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</si>
  <si>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</si>
  <si>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</si>
  <si>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</si>
  <si>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</si>
  <si>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</si>
  <si>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</si>
  <si>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</si>
  <si>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</si>
  <si>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</si>
  <si>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</si>
  <si>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</si>
  <si>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</si>
  <si>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</si>
  <si>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</si>
  <si>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</si>
  <si>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</si>
  <si>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</si>
  <si>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</si>
  <si>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</si>
  <si>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</si>
  <si>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</si>
  <si>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</si>
  <si>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</si>
  <si>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</si>
  <si>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</si>
  <si>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</si>
  <si>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</si>
  <si>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</si>
  <si>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</si>
  <si>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</si>
  <si>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</si>
  <si>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</si>
  <si>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</si>
  <si>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</si>
  <si>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</si>
  <si>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</si>
  <si>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</si>
  <si>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</si>
  <si>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</si>
  <si>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</si>
  <si>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</si>
  <si>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</si>
  <si>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</si>
  <si>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</si>
  <si>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</si>
  <si>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</si>
  <si>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</si>
  <si>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</si>
  <si>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</si>
  <si>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</si>
  <si>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</si>
  <si>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</si>
  <si>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</si>
  <si>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</si>
  <si>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</si>
  <si>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</si>
  <si>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</si>
  <si>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</si>
  <si>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</si>
  <si>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</si>
  <si>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</si>
  <si>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</si>
  <si>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</si>
  <si>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</si>
  <si>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</si>
  <si>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</si>
  <si>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</si>
  <si>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</si>
  <si>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</si>
  <si>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</si>
  <si>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</si>
  <si>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</si>
  <si>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</si>
  <si>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</si>
  <si>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</si>
  <si>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</si>
  <si>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</si>
  <si>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</si>
  <si>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</si>
  <si>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</si>
  <si>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</si>
  <si>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</si>
  <si>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</si>
  <si>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</si>
  <si>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</si>
  <si>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</si>
  <si>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</si>
  <si>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</si>
  <si>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</si>
  <si>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</si>
  <si>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</si>
  <si>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</si>
  <si>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</si>
  <si>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</si>
  <si>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</si>
  <si>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</si>
  <si>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</si>
  <si>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</si>
  <si>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</si>
  <si>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</si>
  <si>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</si>
  <si>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</si>
  <si>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</si>
  <si>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</si>
  <si>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</si>
  <si>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</si>
  <si>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</si>
  <si>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</si>
  <si>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</si>
  <si>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</si>
  <si>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</si>
  <si>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</si>
  <si>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</si>
  <si>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</si>
  <si>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</si>
  <si>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</si>
  <si>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</si>
  <si>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</si>
  <si>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</si>
  <si>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</si>
  <si>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</si>
  <si>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</si>
  <si>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</si>
  <si>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</si>
  <si>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</si>
  <si>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</si>
  <si>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</si>
  <si>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</si>
  <si>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</si>
  <si>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</si>
  <si>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</si>
  <si>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</si>
  <si>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</si>
  <si>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</si>
  <si>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</si>
  <si>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</si>
  <si>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</si>
  <si>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</si>
  <si>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</si>
  <si>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</si>
  <si>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</si>
  <si>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</si>
  <si>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</si>
  <si>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</si>
  <si>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</si>
  <si>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</si>
  <si>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</si>
  <si>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</si>
  <si>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</si>
  <si>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</si>
  <si>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</si>
  <si>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</si>
  <si>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</si>
  <si>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</si>
  <si>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</si>
  <si>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</si>
  <si>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</si>
  <si>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</si>
  <si>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</si>
  <si>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</si>
  <si>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</si>
  <si>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</si>
  <si>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</si>
  <si>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</si>
  <si>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</si>
  <si>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</si>
  <si>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</si>
  <si>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</si>
  <si>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</si>
  <si>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</si>
  <si>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</si>
  <si>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</si>
  <si>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</si>
  <si>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</si>
  <si>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</si>
  <si>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</si>
  <si>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</si>
  <si>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</si>
  <si>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</si>
  <si>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</si>
  <si>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</si>
  <si>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</si>
  <si>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</si>
  <si>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</si>
  <si>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</si>
  <si>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</si>
  <si>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</si>
  <si>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</si>
  <si>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</si>
  <si>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</si>
  <si>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</si>
  <si>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</si>
  <si>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</si>
  <si>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</si>
  <si>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</si>
  <si>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</si>
  <si>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</si>
  <si>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</si>
  <si>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</si>
  <si>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</si>
  <si>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</si>
  <si>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</si>
  <si>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</si>
  <si>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</si>
  <si>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</si>
  <si>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</si>
  <si>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</si>
  <si>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</si>
  <si>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</si>
  <si>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</si>
  <si>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</si>
  <si>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</si>
  <si>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</si>
  <si>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</si>
  <si>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</si>
  <si>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</si>
  <si>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</si>
  <si>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</si>
  <si>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</si>
  <si>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</si>
  <si>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</si>
  <si>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</si>
  <si>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</si>
  <si>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</si>
  <si>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</si>
  <si>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</si>
  <si>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</si>
  <si>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</si>
  <si>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</si>
  <si>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</si>
  <si>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</si>
  <si>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</si>
  <si>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</si>
  <si>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</si>
  <si>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</si>
  <si>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</si>
  <si>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</si>
  <si>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</si>
  <si>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</si>
  <si>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</si>
  <si>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</si>
  <si>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</si>
  <si>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</si>
  <si>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</si>
  <si>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</si>
  <si>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</si>
  <si>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</si>
  <si>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</si>
  <si>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</si>
  <si>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</si>
  <si>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</si>
  <si>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</si>
  <si>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</si>
  <si>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</si>
  <si>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</si>
  <si>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</si>
  <si>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</si>
  <si>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</si>
  <si>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</si>
  <si>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</si>
  <si>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</si>
  <si>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</si>
  <si>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</si>
  <si>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</si>
  <si>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</si>
  <si>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</si>
  <si>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</si>
  <si>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</si>
  <si>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</si>
  <si>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</si>
  <si>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</si>
  <si>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</si>
  <si>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</si>
  <si>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</si>
  <si>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</si>
  <si>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</si>
  <si>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</si>
  <si>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</si>
  <si>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</si>
  <si>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</si>
  <si>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</si>
  <si>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</si>
  <si>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</si>
  <si>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</si>
  <si>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</si>
  <si>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</si>
  <si>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</si>
  <si>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</si>
  <si>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</si>
  <si>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</si>
  <si>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</si>
  <si>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</si>
  <si>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</si>
  <si>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</si>
  <si>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</si>
  <si>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</si>
  <si>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</si>
  <si>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</si>
  <si>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</si>
  <si>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</si>
  <si>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</si>
  <si>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</si>
  <si>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</si>
  <si>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</si>
  <si>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</si>
  <si>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</si>
  <si>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</si>
  <si>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</si>
  <si>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</si>
  <si>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</si>
  <si>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</si>
  <si>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</si>
  <si>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</si>
  <si>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</si>
  <si>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</si>
  <si>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</si>
  <si>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</si>
  <si>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</si>
  <si>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</si>
  <si>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</si>
  <si>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</si>
  <si>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</si>
  <si>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</si>
  <si>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</si>
  <si>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</si>
  <si>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</si>
  <si>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</si>
  <si>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</si>
  <si>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</si>
  <si>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</si>
  <si>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</si>
  <si>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</si>
  <si>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</si>
  <si>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</si>
  <si>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</si>
  <si>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</si>
  <si>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</si>
  <si>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</si>
  <si>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</si>
  <si>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</si>
  <si>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</si>
  <si>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</si>
  <si>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</si>
  <si>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</si>
  <si>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</si>
  <si>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</si>
  <si>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</si>
  <si>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</si>
  <si>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</si>
  <si>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</si>
  <si>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</si>
  <si>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</si>
  <si>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</si>
  <si>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</si>
  <si>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</si>
  <si>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</si>
  <si>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</si>
  <si>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</si>
  <si>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</si>
  <si>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</si>
  <si>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</si>
  <si>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</si>
  <si>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</si>
  <si>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</si>
  <si>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</si>
  <si>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</si>
  <si>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</si>
  <si>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</si>
  <si>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</si>
  <si>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</si>
  <si>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</si>
  <si>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</si>
  <si>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</si>
  <si>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</si>
  <si>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</si>
  <si>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</si>
  <si>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</si>
  <si>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</si>
  <si>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</si>
  <si>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</si>
  <si>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</si>
  <si>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</si>
  <si>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</si>
  <si>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</si>
  <si>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</si>
  <si>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</si>
  <si>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</si>
  <si>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</si>
  <si>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</si>
  <si>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</si>
  <si>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</si>
  <si>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</si>
  <si>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</si>
  <si>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</si>
  <si>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</si>
  <si>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</si>
  <si>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</si>
  <si>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</si>
  <si>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</si>
  <si>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</si>
  <si>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</si>
  <si>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</si>
  <si>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</si>
  <si>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</si>
  <si>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</si>
  <si>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</si>
  <si>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</si>
  <si>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</si>
  <si>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</si>
  <si>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</si>
  <si>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</si>
  <si>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</si>
  <si>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</si>
  <si>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</si>
  <si>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</si>
  <si>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</si>
  <si>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</si>
  <si>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</si>
  <si>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</si>
  <si>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</si>
  <si>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</si>
  <si>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</si>
  <si>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</si>
  <si>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</si>
  <si>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</si>
  <si>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</si>
  <si>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</si>
  <si>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</si>
  <si>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</si>
  <si>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</si>
  <si>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</si>
  <si>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</si>
  <si>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</si>
  <si>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</si>
  <si>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</si>
  <si>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</si>
  <si>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</si>
  <si>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</si>
  <si>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</si>
  <si>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</si>
  <si>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</si>
  <si>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</si>
  <si>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</si>
  <si>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</si>
  <si>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</si>
  <si>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</si>
  <si>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</si>
  <si>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</si>
  <si>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</si>
  <si>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</si>
  <si>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</si>
  <si>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</si>
  <si>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</si>
  <si>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</si>
  <si>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</si>
  <si>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</si>
  <si>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</si>
  <si>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</si>
  <si>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</si>
  <si>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</si>
  <si>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</si>
  <si>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</si>
  <si>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</si>
  <si>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</si>
  <si>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</si>
  <si>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</si>
  <si>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</si>
  <si>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</si>
  <si>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</si>
  <si>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</si>
  <si>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</si>
  <si>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</si>
  <si>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</si>
  <si>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</si>
  <si>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</si>
  <si>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</si>
  <si>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</si>
  <si>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</si>
  <si>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</si>
  <si>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</si>
  <si>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</si>
  <si>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</si>
  <si>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</si>
  <si>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</si>
  <si>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</si>
  <si>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</si>
  <si>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</si>
  <si>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</si>
  <si>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</si>
  <si>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</si>
  <si>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</si>
  <si>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</si>
  <si>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</si>
  <si>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</si>
  <si>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</si>
  <si>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</si>
  <si>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</si>
  <si>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</si>
  <si>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</si>
  <si>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</si>
  <si>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</si>
  <si>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</si>
  <si>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</si>
  <si>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</si>
  <si>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</si>
  <si>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</si>
  <si>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</si>
  <si>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</si>
  <si>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</si>
  <si>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</si>
  <si>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</si>
  <si>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</si>
  <si>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</si>
  <si>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</si>
  <si>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</si>
  <si>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</si>
  <si>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</si>
  <si>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</si>
  <si>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</si>
  <si>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</si>
  <si>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</si>
  <si>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</si>
  <si>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</si>
  <si>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</si>
  <si>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</si>
  <si>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</si>
  <si>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</si>
  <si>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</si>
  <si>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</si>
  <si>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</si>
  <si>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</si>
  <si>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</si>
  <si>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</si>
  <si>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</si>
  <si>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</si>
  <si>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</si>
  <si>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</si>
  <si>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</si>
  <si>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</si>
  <si>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</si>
  <si>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</si>
  <si>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</si>
  <si>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</si>
  <si>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</si>
  <si>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</si>
  <si>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</si>
  <si>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</si>
  <si>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</si>
  <si>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</si>
  <si>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</si>
  <si>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</si>
  <si>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</si>
  <si>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</si>
  <si>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</si>
  <si>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</si>
  <si>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</si>
  <si>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</si>
  <si>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</si>
  <si>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</si>
  <si>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</si>
  <si>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</si>
  <si>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</si>
  <si>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</si>
  <si>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</si>
  <si>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</si>
  <si>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</si>
  <si>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</si>
  <si>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</si>
  <si>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</si>
  <si>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</si>
  <si>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</si>
  <si>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</si>
  <si>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</si>
  <si>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</si>
  <si>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</si>
  <si>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</si>
  <si>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</si>
  <si>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</si>
  <si>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</si>
  <si>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</si>
  <si>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</si>
  <si>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</si>
  <si>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</si>
  <si>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</si>
  <si>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</si>
  <si>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</si>
  <si>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</si>
  <si>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</si>
  <si>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</si>
  <si>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</si>
  <si>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</si>
  <si>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</si>
  <si>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</si>
  <si>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</si>
  <si>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</si>
  <si>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</si>
  <si>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</si>
  <si>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</si>
  <si>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</si>
  <si>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</si>
  <si>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</si>
  <si>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</si>
  <si>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</si>
  <si>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</si>
  <si>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</si>
  <si>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</si>
  <si>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</si>
  <si>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</si>
  <si>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</si>
  <si>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</si>
  <si>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</si>
  <si>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</si>
  <si>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</si>
  <si>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</si>
  <si>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</si>
  <si>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</si>
  <si>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</si>
  <si>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</si>
  <si>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</si>
  <si>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</si>
  <si>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</si>
  <si>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</si>
  <si>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</si>
  <si>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</si>
  <si>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</si>
  <si>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</si>
  <si>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</si>
  <si>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</si>
  <si>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</si>
  <si>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</si>
  <si>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</si>
  <si>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</si>
  <si>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</si>
  <si>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</si>
  <si>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</si>
  <si>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</si>
  <si>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</si>
  <si>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</si>
  <si>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</si>
  <si>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</si>
  <si>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</si>
  <si>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</si>
  <si>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</si>
  <si>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</si>
  <si>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</si>
  <si>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</si>
  <si>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</si>
  <si>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</si>
  <si>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</si>
  <si>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</si>
  <si>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</si>
  <si>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</si>
  <si>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</si>
  <si>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</si>
  <si>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</si>
  <si>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</si>
  <si>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</si>
  <si>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</si>
  <si>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</si>
  <si>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</si>
  <si>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</si>
  <si>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</si>
  <si>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</si>
  <si>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</si>
  <si>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</si>
  <si>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</si>
  <si>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</si>
  <si>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</si>
  <si>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</si>
  <si>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</si>
  <si>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</si>
  <si>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</si>
  <si>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</si>
  <si>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</si>
  <si>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</si>
  <si>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</si>
  <si>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</si>
  <si>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</si>
  <si>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</si>
  <si>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</si>
  <si>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</si>
  <si>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</si>
  <si>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</si>
  <si>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</si>
  <si>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</si>
  <si>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</si>
  <si>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</si>
  <si>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</si>
  <si>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</si>
  <si>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</si>
  <si>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</si>
  <si>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</si>
  <si>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</si>
  <si>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</si>
  <si>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</si>
  <si>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</si>
  <si>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</si>
  <si>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</si>
  <si>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</si>
  <si>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</si>
  <si>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</si>
  <si>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</si>
  <si>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</si>
  <si>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</si>
  <si>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</si>
  <si>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</si>
  <si>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</si>
  <si>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</si>
  <si>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</si>
  <si>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</si>
  <si>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</si>
  <si>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</si>
  <si>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</si>
  <si>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</si>
  <si>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</si>
  <si>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</si>
  <si>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</si>
  <si>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</si>
  <si>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</si>
  <si>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</si>
  <si>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</si>
  <si>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</si>
  <si>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</si>
  <si>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</si>
  <si>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</si>
  <si>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</si>
  <si>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</si>
  <si>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</si>
  <si>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</si>
  <si>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</si>
  <si>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</si>
  <si>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</si>
  <si>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</si>
  <si>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</si>
  <si>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</si>
  <si>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</si>
  <si>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</si>
  <si>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</si>
  <si>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</si>
  <si>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</si>
  <si>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</si>
  <si>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</si>
  <si>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</si>
  <si>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</si>
  <si>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</si>
  <si>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</si>
  <si>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</si>
  <si>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</si>
  <si>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</si>
  <si>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</si>
  <si>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</si>
  <si>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</si>
  <si>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</si>
  <si>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</si>
  <si>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</si>
  <si>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</si>
  <si>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</si>
  <si>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</si>
  <si>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</si>
  <si>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</si>
  <si>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</si>
  <si>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</si>
  <si>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</si>
  <si>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</si>
  <si>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</si>
  <si>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</si>
  <si>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</si>
  <si>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</si>
  <si>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</si>
  <si>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</si>
  <si>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</si>
  <si>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</si>
  <si>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</si>
  <si>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</si>
  <si>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</si>
  <si>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</si>
  <si>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</si>
  <si>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</si>
  <si>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</si>
  <si>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</si>
  <si>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</si>
  <si>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</si>
  <si>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</si>
  <si>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</si>
  <si>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</si>
  <si>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</si>
  <si>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</si>
  <si>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</si>
  <si>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</si>
  <si>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</si>
  <si>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</si>
  <si>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</si>
  <si>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</si>
  <si>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</si>
  <si>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</si>
  <si>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</si>
  <si>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</si>
  <si>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</si>
  <si>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</si>
  <si>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</si>
  <si>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</si>
  <si>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</si>
  <si>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</si>
  <si>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</si>
  <si>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</si>
  <si>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</si>
  <si>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</si>
  <si>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</si>
  <si>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</si>
  <si>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</si>
  <si>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</si>
  <si>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</si>
  <si>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</si>
  <si>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</si>
  <si>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</si>
  <si>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</si>
  <si>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</si>
  <si>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</si>
  <si>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</si>
  <si>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</si>
  <si>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</si>
  <si>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</si>
  <si>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</si>
  <si>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</si>
  <si>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</si>
  <si>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</si>
  <si>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</si>
  <si>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</si>
  <si>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</si>
  <si>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</si>
  <si>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</si>
  <si>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</si>
  <si>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</si>
  <si>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</si>
  <si>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</si>
  <si>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</si>
  <si>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</si>
  <si>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</si>
  <si>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</si>
  <si>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</si>
  <si>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</si>
  <si>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</si>
  <si>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</si>
  <si>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</si>
  <si>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</si>
  <si>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</si>
  <si>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</si>
  <si>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</si>
  <si>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</si>
  <si>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</si>
  <si>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</si>
  <si>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</si>
  <si>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</si>
  <si>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</si>
  <si>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</si>
  <si>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</si>
  <si>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</si>
  <si>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</si>
  <si>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</si>
  <si>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</si>
  <si>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</si>
  <si>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</si>
  <si>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</si>
  <si>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</si>
  <si>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</si>
  <si>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</si>
  <si>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</si>
  <si>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</si>
  <si>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</si>
  <si>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</si>
  <si>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</si>
  <si>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</si>
  <si>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</si>
  <si>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</si>
  <si>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</si>
  <si>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</si>
  <si>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</si>
  <si>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</si>
  <si>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</si>
  <si>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</si>
  <si>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</si>
  <si>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</si>
  <si>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</si>
  <si>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</si>
  <si>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</si>
  <si>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</si>
  <si>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</si>
  <si>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</si>
  <si>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</si>
  <si>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</si>
  <si>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</si>
  <si>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</si>
  <si>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</si>
  <si>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</si>
  <si>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</si>
  <si>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</si>
  <si>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</si>
  <si>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</si>
  <si>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</si>
  <si>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</si>
  <si>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</si>
  <si>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</si>
  <si>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</si>
  <si>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</si>
  <si>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</si>
  <si>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</si>
  <si>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</si>
  <si>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</si>
  <si>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</si>
  <si>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</si>
  <si>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</si>
  <si>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</si>
  <si>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</si>
  <si>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</si>
  <si>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</si>
  <si>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</si>
  <si>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</si>
  <si>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</si>
  <si>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</si>
  <si>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</si>
  <si>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</si>
  <si>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</si>
  <si>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</si>
  <si>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</si>
  <si>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</si>
  <si>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</si>
  <si>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</si>
  <si>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</si>
  <si>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</si>
  <si>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</si>
  <si>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</si>
  <si>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</si>
  <si>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</si>
  <si>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</si>
  <si>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</si>
  <si>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</si>
  <si>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</si>
  <si>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</si>
  <si>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</si>
  <si>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</si>
  <si>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</si>
  <si>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</si>
  <si>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</si>
  <si>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</si>
  <si>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</si>
  <si>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</si>
  <si>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</si>
  <si>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</si>
  <si>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</si>
  <si>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</si>
  <si>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</si>
  <si>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</si>
  <si>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</si>
  <si>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</si>
  <si>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</si>
  <si>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</si>
  <si>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</si>
  <si>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</si>
  <si>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</si>
  <si>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</si>
  <si>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</si>
  <si>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</si>
  <si>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</si>
  <si>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</si>
  <si>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</si>
  <si>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</si>
  <si>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</si>
  <si>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</si>
  <si>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</si>
  <si>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</si>
  <si>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</si>
  <si>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</si>
  <si>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</si>
  <si>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</si>
  <si>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</si>
  <si>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</si>
  <si>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</si>
  <si>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</si>
  <si>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</si>
  <si>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</si>
  <si>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</si>
  <si>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</si>
  <si>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</si>
  <si>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</si>
  <si>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</si>
  <si>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</si>
  <si>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</si>
  <si>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</si>
  <si>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</si>
  <si>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</si>
  <si>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</si>
  <si>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</si>
  <si>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</si>
  <si>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</si>
  <si>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</si>
  <si>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</si>
  <si>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</si>
  <si>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</si>
  <si>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</si>
  <si>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</si>
  <si>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</si>
  <si>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</si>
  <si>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</si>
  <si>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</si>
  <si>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</si>
  <si>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</si>
  <si>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</si>
  <si>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</si>
  <si>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</si>
  <si>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</si>
  <si>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</si>
  <si>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</si>
  <si>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</si>
  <si>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</si>
  <si>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</si>
  <si>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</si>
  <si>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</si>
  <si>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</si>
  <si>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</si>
  <si>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</si>
  <si>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</si>
  <si>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</si>
  <si>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</si>
  <si>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</si>
  <si>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</si>
  <si>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</si>
  <si>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</si>
  <si>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</si>
  <si>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</si>
  <si>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</si>
  <si>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</si>
  <si>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</si>
  <si>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</si>
  <si>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</si>
  <si>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</si>
  <si>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</si>
  <si>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</si>
  <si>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</si>
  <si>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</si>
  <si>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</si>
  <si>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</si>
  <si>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</si>
  <si>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</si>
  <si>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</si>
  <si>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</si>
  <si>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</si>
  <si>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</si>
  <si>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</si>
  <si>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</si>
  <si>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</si>
  <si>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</si>
  <si>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</si>
  <si>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</si>
  <si>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</si>
  <si>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</si>
  <si>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</si>
  <si>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</si>
  <si>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</si>
  <si>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</si>
  <si>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</si>
  <si>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</si>
  <si>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</si>
  <si>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</si>
  <si>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</si>
  <si>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</si>
  <si>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</si>
  <si>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</si>
  <si>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</si>
  <si>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</si>
  <si>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</si>
  <si>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</si>
  <si>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</si>
  <si>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</si>
  <si>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</si>
  <si>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</si>
  <si>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</si>
  <si>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</si>
  <si>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</si>
  <si>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</si>
  <si>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</si>
  <si>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</si>
  <si>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</si>
  <si>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</si>
  <si>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</si>
  <si>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</si>
  <si>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</si>
  <si>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</si>
  <si>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</si>
  <si>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</si>
  <si>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</si>
  <si>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</si>
  <si>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</si>
  <si>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</si>
  <si>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</si>
  <si>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</si>
  <si>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</si>
  <si>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</si>
  <si>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</si>
  <si>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</si>
  <si>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</si>
  <si>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</si>
  <si>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</si>
  <si>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</si>
  <si>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</si>
  <si>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</si>
  <si>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</si>
  <si>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</si>
  <si>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</si>
  <si>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</si>
  <si>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</si>
  <si>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</si>
  <si>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</si>
  <si>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</si>
  <si>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</si>
  <si>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</si>
  <si>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</si>
  <si>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</si>
  <si>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</si>
  <si>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</si>
  <si>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</si>
  <si>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</si>
  <si>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</si>
  <si>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</si>
  <si>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</si>
  <si>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</si>
  <si>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</si>
  <si>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</si>
  <si>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</si>
  <si>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</si>
  <si>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</si>
  <si>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</si>
  <si>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</si>
  <si>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</si>
  <si>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</si>
  <si>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</si>
  <si>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</si>
  <si>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</si>
  <si>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</si>
  <si>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</si>
  <si>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</si>
  <si>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</si>
  <si>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</si>
  <si>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</si>
  <si>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</si>
  <si>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</si>
  <si>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</si>
  <si>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</si>
  <si>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</si>
  <si>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</si>
  <si>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</si>
  <si>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</si>
  <si>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</si>
  <si>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</si>
  <si>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</si>
  <si>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</si>
  <si>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</si>
  <si>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</si>
  <si>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</si>
  <si>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</si>
  <si>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</si>
  <si>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</si>
  <si>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</si>
  <si>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</si>
  <si>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</si>
  <si>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</si>
  <si>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</si>
  <si>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</si>
  <si>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</si>
  <si>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</si>
  <si>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</si>
  <si>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</si>
  <si>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</si>
  <si>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</si>
  <si>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</si>
  <si>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</si>
  <si>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</si>
  <si>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</si>
  <si>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</si>
  <si>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</si>
  <si>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</si>
  <si>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</si>
  <si>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</si>
  <si>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</si>
  <si>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</si>
  <si>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</si>
  <si>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</si>
  <si>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</si>
  <si>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</si>
  <si>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</si>
  <si>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</si>
  <si>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</si>
  <si>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</si>
  <si>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</si>
  <si>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</si>
  <si>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</si>
  <si>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</si>
  <si>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</si>
  <si>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</si>
  <si>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</si>
  <si>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</si>
  <si>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</si>
  <si>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</si>
  <si>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</si>
  <si>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</si>
  <si>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</si>
  <si>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</si>
  <si>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</si>
  <si>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</si>
  <si>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</si>
  <si>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</si>
  <si>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</si>
  <si>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</si>
  <si>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</si>
  <si>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</si>
  <si>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</si>
  <si>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</si>
  <si>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</si>
  <si>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</si>
  <si>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</si>
  <si>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</si>
  <si>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</si>
  <si>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</si>
  <si>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</si>
  <si>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</si>
  <si>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</si>
  <si>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</si>
  <si>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</si>
  <si>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</si>
  <si>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</si>
  <si>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</si>
  <si>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</si>
  <si>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</si>
  <si>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</si>
  <si>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</si>
  <si>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</si>
  <si>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</si>
  <si>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</si>
  <si>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</si>
  <si>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</si>
  <si>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</si>
  <si>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</si>
  <si>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</si>
  <si>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</si>
  <si>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</si>
  <si>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</si>
  <si>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</si>
  <si>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</si>
  <si>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</si>
  <si>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</si>
  <si>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</si>
  <si>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</si>
  <si>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</si>
  <si>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</si>
  <si>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</si>
  <si>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</si>
  <si>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</si>
  <si>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</si>
  <si>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</si>
  <si>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</si>
  <si>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</si>
  <si>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</si>
  <si>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</si>
  <si>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</si>
  <si>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</si>
  <si>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</si>
  <si>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</si>
  <si>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</si>
  <si>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</si>
  <si>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</si>
  <si>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</si>
  <si>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</si>
  <si>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</si>
  <si>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</si>
  <si>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</si>
  <si>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</si>
  <si>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</si>
  <si>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</si>
  <si>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</si>
  <si>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</si>
  <si>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</si>
  <si>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</si>
  <si>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</si>
  <si>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</si>
  <si>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</si>
  <si>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</si>
  <si>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</si>
  <si>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</si>
  <si>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</si>
  <si>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</si>
  <si>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</si>
  <si>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</si>
  <si>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</si>
  <si>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</si>
  <si>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</si>
  <si>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</si>
  <si>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</si>
  <si>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</si>
  <si>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</si>
  <si>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</si>
  <si>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</si>
  <si>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</si>
  <si>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</si>
  <si>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</si>
  <si>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</si>
  <si>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</si>
  <si>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</si>
  <si>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</si>
  <si>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</si>
  <si>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</si>
  <si>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</si>
  <si>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</si>
  <si>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</si>
  <si>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</si>
  <si>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</si>
  <si>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</si>
  <si>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</si>
  <si>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</si>
  <si>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</si>
  <si>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</si>
  <si>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</si>
  <si>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</si>
  <si>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</si>
  <si>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</si>
  <si>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</si>
  <si>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</si>
  <si>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</si>
  <si>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</si>
  <si>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</si>
  <si>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</si>
  <si>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</si>
  <si>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</si>
  <si>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</si>
  <si>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</si>
  <si>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</si>
  <si>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</si>
  <si>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</si>
  <si>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</si>
  <si>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</si>
  <si>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</si>
  <si>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</si>
  <si>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</si>
  <si>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</si>
  <si>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</si>
  <si>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</si>
  <si>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</si>
  <si>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</si>
  <si>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</si>
  <si>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</si>
  <si>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</si>
  <si>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</si>
  <si>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</si>
  <si>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</si>
  <si>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</si>
  <si>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</si>
  <si>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</si>
  <si>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</si>
  <si>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</si>
  <si>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</si>
  <si>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</si>
  <si>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</si>
  <si>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</si>
  <si>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</si>
  <si>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</si>
  <si>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</si>
  <si>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</si>
  <si>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</si>
  <si>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</si>
  <si>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</si>
  <si>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</si>
  <si>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</si>
  <si>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</si>
  <si>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</si>
  <si>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</si>
  <si>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</si>
  <si>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</si>
  <si>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</si>
  <si>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</si>
  <si>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</si>
  <si>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</si>
  <si>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</si>
  <si>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</si>
  <si>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</si>
  <si>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</si>
  <si>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</si>
  <si>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</si>
  <si>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</si>
  <si>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</si>
  <si>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</si>
  <si>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</si>
  <si>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</si>
  <si>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</si>
  <si>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</si>
  <si>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</si>
  <si>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</si>
  <si>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</si>
  <si>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</si>
  <si>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</si>
  <si>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</si>
  <si>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</si>
  <si>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</si>
  <si>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</si>
  <si>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</si>
  <si>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</si>
  <si>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</si>
  <si>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</si>
  <si>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</si>
  <si>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</si>
  <si>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</si>
  <si>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</si>
  <si>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</si>
  <si>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</si>
  <si>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</si>
  <si>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</si>
  <si>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</si>
  <si>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</si>
  <si>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</si>
  <si>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</si>
  <si>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</si>
  <si>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</si>
  <si>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</si>
  <si>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</si>
  <si>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</si>
  <si>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</si>
  <si>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</si>
  <si>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</si>
  <si>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</si>
  <si>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</si>
  <si>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</si>
  <si>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</si>
  <si>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</si>
  <si>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</si>
  <si>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</si>
  <si>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</si>
  <si>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</si>
  <si>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</si>
  <si>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</si>
  <si>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</si>
  <si>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</si>
  <si>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</si>
  <si>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</si>
  <si>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</si>
  <si>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</si>
  <si>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</si>
  <si>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</si>
  <si>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</si>
  <si>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</si>
  <si>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</si>
  <si>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</si>
  <si>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</si>
  <si>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</si>
  <si>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</si>
  <si>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</si>
  <si>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</si>
  <si>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</si>
  <si>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</si>
  <si>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</si>
  <si>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</si>
  <si>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</si>
  <si>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</si>
  <si>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</si>
  <si>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</si>
  <si>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</si>
  <si>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</si>
  <si>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</si>
  <si>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</si>
  <si>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</si>
  <si>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</si>
  <si>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</si>
  <si>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</si>
  <si>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</si>
  <si>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</si>
  <si>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</si>
  <si>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</si>
  <si>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</si>
  <si>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</si>
  <si>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</si>
  <si>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</si>
  <si>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</si>
  <si>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</si>
  <si>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</si>
  <si>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</si>
  <si>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</si>
  <si>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</si>
  <si>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</si>
  <si>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</si>
  <si>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</si>
  <si>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</si>
  <si>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</si>
  <si>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</si>
  <si>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</si>
  <si>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</si>
  <si>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</si>
  <si>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</si>
  <si>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</si>
  <si>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</si>
  <si>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</si>
  <si>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</si>
  <si>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</si>
  <si>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</si>
  <si>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</si>
  <si>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</si>
  <si>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</si>
  <si>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</si>
  <si>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</si>
  <si>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</si>
  <si>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</si>
  <si>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</si>
  <si>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</si>
  <si>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</si>
  <si>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</si>
  <si>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</si>
  <si>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</si>
  <si>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</si>
  <si>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</si>
  <si>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</si>
  <si>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</si>
  <si>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</si>
  <si>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</si>
  <si>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</si>
  <si>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</si>
  <si>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</si>
  <si>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</si>
  <si>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</si>
  <si>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</si>
  <si>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</si>
  <si>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</si>
  <si>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</si>
  <si>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</si>
  <si>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</si>
  <si>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</si>
  <si>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</si>
  <si>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</si>
  <si>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</si>
  <si>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</si>
  <si>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</si>
  <si>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</si>
  <si>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</si>
  <si>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</si>
  <si>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</si>
  <si>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</si>
  <si>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</si>
  <si>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</si>
  <si>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</si>
  <si>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</si>
  <si>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</si>
  <si>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</si>
  <si>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</si>
  <si>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</si>
  <si>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</si>
  <si>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</si>
  <si>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</si>
  <si>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</si>
  <si>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</si>
  <si>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</si>
  <si>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</si>
  <si>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</si>
  <si>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</si>
  <si>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</si>
  <si>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</si>
  <si>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</si>
  <si>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</si>
  <si>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</si>
  <si>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</si>
  <si>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</si>
  <si>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</si>
  <si>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</si>
  <si>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</si>
  <si>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</si>
  <si>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</si>
  <si>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</si>
  <si>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</si>
  <si>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</si>
  <si>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</si>
  <si>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</si>
  <si>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</si>
  <si>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</si>
  <si>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</si>
  <si>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</si>
  <si>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</si>
  <si>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</si>
  <si>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</si>
  <si>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</si>
  <si>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</si>
  <si>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</si>
  <si>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</si>
  <si>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</si>
  <si>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</si>
  <si>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</si>
  <si>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</si>
  <si>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</si>
  <si>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</si>
  <si>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</si>
  <si>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</si>
  <si>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</si>
  <si>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</si>
  <si>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</si>
  <si>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</si>
  <si>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</si>
  <si>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</si>
  <si>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</si>
  <si>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</si>
  <si>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</si>
  <si>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</si>
  <si>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</si>
  <si>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</si>
  <si>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</si>
  <si>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</si>
  <si>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</si>
  <si>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</si>
  <si>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</si>
  <si>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</si>
  <si>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</si>
  <si>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</si>
  <si>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</si>
  <si>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</si>
  <si>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</si>
  <si>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</si>
  <si>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</si>
  <si>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</si>
  <si>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</si>
  <si>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</si>
  <si>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</si>
  <si>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</si>
  <si>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</si>
  <si>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</si>
  <si>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</si>
  <si>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</si>
  <si>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</si>
  <si>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</si>
  <si>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</si>
  <si>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</si>
  <si>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</si>
  <si>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</si>
  <si>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</si>
  <si>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</si>
  <si>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</si>
  <si>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</si>
  <si>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</si>
  <si>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</si>
  <si>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</si>
  <si>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</si>
  <si>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</si>
  <si>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</si>
  <si>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</si>
  <si>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</si>
  <si>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</si>
  <si>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</si>
  <si>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</si>
  <si>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</si>
  <si>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</si>
  <si>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</si>
  <si>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</si>
  <si>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</si>
  <si>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</si>
  <si>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</si>
  <si>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</si>
  <si>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</si>
  <si>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</si>
  <si>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</si>
  <si>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</si>
  <si>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</si>
  <si>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</si>
  <si>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</si>
  <si>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</si>
  <si>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</si>
  <si>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</si>
  <si>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</si>
  <si>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</si>
  <si>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</si>
  <si>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</si>
  <si>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</si>
  <si>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</si>
  <si>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</si>
  <si>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</si>
  <si>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</si>
  <si>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</si>
  <si>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</si>
  <si>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</si>
  <si>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</si>
  <si>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</si>
  <si>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</si>
  <si>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</si>
  <si>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</si>
  <si>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</si>
  <si>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</si>
  <si>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</si>
  <si>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</si>
  <si>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</si>
  <si>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</si>
  <si>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</si>
  <si>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</si>
  <si>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</si>
  <si>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</si>
  <si>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</si>
  <si>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</si>
  <si>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</si>
  <si>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</si>
  <si>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</si>
  <si>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</si>
  <si>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</si>
  <si>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</si>
  <si>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</si>
  <si>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</si>
  <si>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</si>
  <si>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</si>
  <si>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</si>
  <si>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</si>
  <si>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</si>
  <si>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</si>
  <si>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</si>
  <si>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</si>
  <si>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</si>
  <si>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</si>
  <si>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</si>
  <si>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</si>
  <si>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</si>
  <si>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</si>
  <si>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</si>
  <si>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</si>
  <si>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</si>
  <si>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</si>
  <si>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</si>
  <si>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</si>
  <si>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</si>
  <si>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</si>
  <si>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</si>
  <si>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</si>
  <si>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</si>
  <si>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</si>
  <si>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</si>
  <si>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</si>
  <si>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</si>
  <si>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</si>
  <si>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</si>
  <si>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</si>
  <si>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</si>
  <si>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</si>
  <si>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</si>
  <si>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</si>
  <si>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</si>
  <si>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</si>
  <si>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</si>
  <si>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</si>
  <si>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</si>
  <si>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</si>
  <si>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</si>
  <si>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</si>
  <si>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</si>
  <si>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</si>
  <si>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</si>
  <si>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</si>
  <si>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</si>
  <si>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</si>
  <si>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</si>
  <si>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</si>
  <si>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</si>
  <si>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</si>
  <si>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</si>
  <si>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</si>
  <si>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</si>
  <si>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</si>
  <si>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</si>
  <si>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</si>
  <si>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</si>
  <si>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</si>
  <si>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</si>
  <si>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</si>
  <si>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</si>
  <si>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</si>
  <si>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</si>
  <si>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</si>
  <si>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</si>
  <si>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</si>
  <si>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</si>
  <si>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</si>
  <si>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</si>
  <si>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</si>
  <si>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</si>
  <si>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</si>
  <si>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</si>
  <si>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</si>
  <si>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</si>
  <si>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</si>
  <si>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</si>
  <si>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</si>
  <si>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</si>
  <si>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</si>
  <si>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</si>
  <si>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</si>
  <si>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</si>
  <si>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</si>
  <si>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</si>
  <si>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</si>
  <si>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</si>
  <si>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</si>
  <si>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</si>
  <si>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</si>
  <si>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</si>
  <si>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</si>
  <si>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</si>
  <si>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</si>
  <si>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</si>
  <si>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</si>
  <si>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</si>
  <si>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</si>
  <si>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</si>
  <si>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</si>
  <si>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</si>
  <si>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</si>
  <si>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</si>
  <si>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</si>
  <si>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</si>
  <si>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</si>
  <si>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</si>
  <si>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</si>
  <si>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</si>
  <si>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</si>
  <si>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</si>
  <si>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</si>
  <si>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</si>
  <si>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</si>
  <si>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</si>
  <si>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</si>
  <si>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</si>
  <si>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</si>
  <si>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</si>
  <si>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</si>
  <si>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</si>
  <si>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</si>
  <si>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</si>
  <si>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</si>
  <si>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</si>
  <si>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</si>
  <si>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</si>
  <si>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</si>
  <si>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</si>
  <si>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</si>
  <si>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</si>
  <si>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</si>
  <si>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</si>
  <si>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</si>
  <si>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</si>
  <si>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</si>
  <si>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</si>
  <si>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</si>
  <si>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</si>
  <si>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</si>
  <si>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</si>
  <si>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</si>
  <si>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</si>
  <si>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</si>
  <si>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</si>
  <si>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</si>
  <si>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</si>
  <si>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</si>
  <si>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</si>
  <si>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</si>
  <si>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</si>
  <si>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</si>
  <si>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</si>
  <si>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</si>
  <si>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</si>
  <si>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</si>
  <si>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</si>
  <si>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</si>
  <si>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</si>
  <si>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</si>
  <si>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</si>
  <si>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</si>
  <si>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</si>
  <si>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</si>
  <si>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</si>
  <si>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</si>
  <si>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</si>
  <si>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</si>
  <si>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</si>
  <si>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</si>
  <si>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</si>
  <si>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</si>
  <si>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</si>
  <si>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</si>
  <si>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</si>
  <si>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</si>
  <si>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</si>
  <si>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</si>
  <si>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</si>
  <si>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</si>
  <si>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</si>
  <si>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</si>
  <si>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</si>
  <si>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</si>
  <si>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</si>
  <si>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</si>
  <si>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</si>
  <si>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</si>
  <si>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</si>
  <si>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</si>
  <si>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</si>
  <si>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</si>
  <si>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</si>
  <si>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</si>
  <si>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</si>
  <si>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</si>
  <si>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</si>
  <si>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</si>
  <si>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</si>
  <si>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</si>
  <si>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</si>
  <si>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</si>
  <si>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</si>
  <si>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</si>
  <si>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</si>
  <si>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</si>
  <si>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</si>
  <si>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</si>
  <si>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</si>
  <si>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</si>
  <si>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</si>
  <si>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</si>
  <si>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</si>
  <si>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</si>
  <si>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</si>
  <si>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</si>
  <si>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</si>
  <si>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</si>
  <si>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</si>
  <si>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</si>
  <si>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</si>
  <si>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</si>
  <si>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</si>
  <si>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</si>
  <si>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</si>
  <si>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</si>
  <si>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</si>
  <si>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</si>
  <si>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</si>
  <si>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</si>
  <si>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</si>
  <si>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</si>
  <si>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</si>
  <si>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</si>
  <si>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</si>
  <si>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</si>
  <si>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</si>
  <si>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</si>
  <si>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</si>
  <si>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</si>
  <si>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</si>
  <si>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</si>
  <si>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</si>
  <si>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</si>
  <si>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</si>
  <si>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</si>
  <si>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</si>
  <si>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</si>
  <si>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</si>
  <si>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</si>
  <si>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</si>
  <si>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</si>
  <si>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</si>
  <si>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</si>
  <si>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</si>
  <si>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</si>
  <si>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</si>
  <si>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</si>
  <si>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</si>
  <si>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</si>
  <si>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</si>
  <si>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</si>
  <si>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</si>
  <si>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</si>
  <si>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</si>
  <si>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</si>
  <si>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</si>
  <si>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</si>
  <si>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</si>
  <si>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</si>
  <si>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</si>
  <si>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</si>
  <si>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</si>
  <si>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</si>
  <si>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</si>
  <si>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</si>
  <si>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</si>
  <si>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</si>
  <si>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</si>
  <si>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</si>
  <si>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</si>
  <si>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</si>
  <si>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</si>
  <si>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</si>
  <si>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</si>
  <si>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</si>
  <si>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</si>
  <si>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</si>
  <si>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</si>
  <si>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</si>
  <si>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</si>
  <si>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</si>
  <si>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</si>
  <si>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</si>
  <si>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</si>
  <si>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</si>
  <si>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</si>
  <si>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</si>
  <si>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</si>
  <si>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</si>
  <si>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</si>
  <si>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</si>
  <si>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</si>
  <si>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</si>
  <si>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</si>
  <si>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</si>
  <si>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</si>
  <si>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</si>
  <si>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</si>
  <si>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</si>
  <si>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</si>
  <si>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</si>
  <si>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</si>
  <si>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</si>
  <si>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</si>
  <si>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</si>
  <si>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</si>
  <si>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</si>
  <si>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</si>
  <si>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</si>
  <si>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</si>
  <si>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</si>
  <si>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</si>
  <si>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</si>
  <si>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</si>
  <si>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</si>
  <si>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</si>
  <si>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</si>
  <si>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</si>
  <si>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</si>
  <si>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</si>
  <si>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</si>
  <si>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</si>
  <si>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</si>
  <si>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</si>
  <si>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</si>
  <si>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</si>
  <si>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</si>
  <si>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</si>
  <si>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</si>
  <si>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</si>
  <si>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</si>
  <si>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</si>
  <si>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</si>
  <si>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</si>
  <si>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</si>
  <si>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</si>
  <si>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</si>
  <si>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</si>
  <si>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</si>
  <si>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</si>
  <si>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</si>
  <si>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</si>
  <si>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</si>
  <si>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</si>
  <si>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</si>
  <si>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</si>
  <si>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</si>
  <si>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</si>
  <si>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</si>
  <si>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</si>
  <si>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</si>
  <si>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</si>
  <si>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</si>
  <si>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</si>
  <si>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</si>
  <si>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</si>
  <si>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</si>
  <si>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</si>
  <si>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</si>
  <si>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</si>
  <si>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</si>
  <si>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</si>
  <si>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</si>
  <si>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</si>
  <si>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</si>
  <si>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</si>
  <si>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</si>
  <si>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</si>
  <si>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</si>
  <si>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</si>
  <si>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</si>
  <si>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</si>
  <si>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</si>
  <si>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</si>
  <si>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</si>
  <si>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</si>
  <si>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</si>
  <si>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</si>
  <si>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</si>
  <si>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</si>
  <si>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</si>
  <si>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</si>
  <si>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</si>
  <si>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</si>
  <si>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</si>
  <si>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</si>
  <si>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</si>
  <si>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</si>
  <si>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</si>
  <si>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</si>
  <si>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</si>
  <si>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</si>
  <si>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</si>
  <si>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</si>
  <si>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</si>
  <si>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</si>
  <si>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</si>
  <si>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</si>
  <si>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</si>
  <si>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</si>
  <si>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</si>
  <si>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</si>
  <si>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</si>
  <si>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</si>
  <si>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</si>
  <si>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</si>
  <si>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</si>
  <si>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</si>
  <si>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</si>
  <si>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</si>
  <si>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</si>
  <si>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</si>
  <si>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</si>
  <si>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</si>
  <si>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</si>
  <si>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</si>
  <si>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</si>
  <si>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</si>
  <si>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</si>
  <si>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</si>
  <si>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</si>
  <si>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</si>
  <si>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</si>
  <si>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</si>
  <si>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</si>
  <si>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</si>
  <si>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</si>
  <si>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</si>
  <si>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</si>
  <si>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</si>
  <si>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</si>
  <si>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</si>
  <si>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</si>
  <si>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</si>
  <si>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</si>
  <si>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</si>
  <si>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</si>
  <si>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</si>
  <si>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</si>
  <si>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</si>
  <si>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</si>
  <si>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</si>
  <si>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</si>
  <si>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</si>
  <si>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</si>
  <si>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</si>
  <si>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</si>
  <si>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</si>
  <si>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</si>
  <si>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</si>
  <si>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</si>
  <si>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</si>
  <si>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</si>
  <si>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</si>
  <si>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</si>
  <si>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</si>
  <si>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</si>
  <si>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</si>
  <si>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</si>
  <si>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</si>
  <si>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</si>
  <si>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</si>
  <si>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</si>
  <si>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</si>
  <si>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</si>
  <si>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</si>
  <si>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</si>
  <si>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</si>
  <si>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</si>
  <si>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</si>
  <si>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</si>
  <si>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</si>
  <si>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</si>
  <si>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</si>
  <si>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</si>
  <si>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</si>
  <si>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</si>
  <si>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</si>
  <si>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</si>
  <si>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</si>
  <si>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</si>
  <si>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</si>
  <si>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</si>
  <si>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</si>
  <si>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</si>
  <si>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</si>
  <si>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</si>
  <si>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</si>
  <si>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</si>
  <si>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</si>
  <si>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</si>
  <si>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</si>
  <si>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</si>
  <si>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</si>
  <si>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</si>
  <si>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</si>
  <si>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</si>
  <si>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</si>
  <si>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</si>
  <si>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</si>
  <si>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</si>
  <si>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</si>
  <si>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</si>
  <si>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</si>
  <si>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</si>
  <si>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</si>
  <si>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</si>
  <si>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</si>
  <si>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</si>
  <si>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</si>
  <si>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</si>
  <si>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</si>
  <si>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</si>
  <si>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</si>
  <si>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</si>
  <si>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</si>
  <si>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</si>
  <si>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</si>
  <si>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</si>
  <si>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</si>
  <si>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</si>
  <si>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</si>
  <si>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</si>
  <si>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</si>
  <si>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</si>
  <si>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</si>
  <si>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</si>
  <si>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</si>
  <si>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</si>
  <si>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</si>
  <si>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</si>
  <si>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</si>
  <si>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</si>
  <si>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</si>
  <si>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</si>
  <si>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</si>
  <si>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</si>
  <si>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</si>
  <si>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</si>
  <si>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</si>
  <si>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</si>
  <si>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</si>
  <si>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</si>
  <si>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</si>
  <si>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</si>
  <si>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</si>
  <si>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</si>
  <si>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</si>
  <si>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</si>
  <si>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</si>
  <si>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</si>
  <si>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</si>
  <si>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</si>
  <si>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</si>
  <si>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</si>
  <si>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</si>
  <si>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</si>
  <si>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</si>
  <si>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</si>
  <si>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</si>
  <si>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</si>
  <si>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</si>
  <si>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</si>
  <si>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</si>
  <si>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</si>
  <si>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</si>
  <si>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</si>
  <si>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</si>
  <si>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</si>
  <si>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</si>
  <si>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</si>
  <si>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</si>
  <si>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</si>
  <si>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</si>
  <si>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</si>
  <si>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</si>
  <si>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</si>
  <si>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</si>
  <si>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</si>
  <si>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</si>
  <si>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</si>
  <si>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</si>
  <si>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</si>
  <si>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</si>
  <si>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</si>
  <si>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</si>
  <si>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</si>
  <si>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</si>
  <si>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</si>
  <si>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</si>
  <si>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</si>
  <si>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</si>
  <si>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</si>
  <si>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</si>
  <si>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</si>
  <si>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</si>
  <si>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</si>
  <si>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</si>
  <si>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</si>
  <si>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</si>
  <si>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</si>
  <si>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</si>
  <si>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</si>
  <si>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</si>
  <si>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</si>
  <si>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</si>
  <si>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</si>
  <si>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</si>
  <si>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</si>
  <si>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</si>
  <si>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</si>
  <si>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</si>
  <si>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</si>
  <si>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</si>
  <si>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</si>
  <si>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</si>
  <si>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</si>
  <si>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</si>
  <si>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</si>
  <si>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</si>
  <si>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</si>
  <si>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</si>
  <si>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</si>
  <si>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</si>
  <si>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</si>
  <si>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</si>
  <si>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</si>
  <si>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</si>
  <si>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</si>
  <si>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</si>
  <si>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</si>
  <si>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</si>
  <si>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</si>
  <si>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</si>
  <si>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</si>
  <si>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</si>
  <si>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</si>
  <si>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</si>
  <si>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</si>
  <si>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</si>
  <si>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</si>
  <si>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</si>
  <si>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</si>
  <si>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</si>
  <si>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</si>
  <si>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</si>
  <si>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</si>
  <si>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</si>
  <si>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</si>
  <si>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</si>
  <si>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</si>
  <si>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</si>
  <si>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</si>
  <si>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</si>
  <si>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</si>
  <si>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</si>
  <si>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</si>
  <si>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</si>
  <si>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</si>
  <si>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</si>
  <si>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</si>
  <si>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</si>
  <si>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</si>
  <si>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</si>
  <si>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</si>
  <si>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</si>
  <si>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</si>
  <si>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</si>
  <si>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</si>
  <si>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</si>
  <si>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</si>
  <si>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</si>
  <si>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</si>
  <si>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</si>
  <si>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</si>
  <si>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</si>
  <si>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</si>
  <si>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</si>
  <si>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</si>
  <si>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</si>
  <si>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</si>
  <si>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</si>
  <si>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</si>
  <si>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</si>
  <si>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</si>
  <si>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</si>
  <si>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</si>
  <si>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</si>
  <si>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</si>
  <si>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</si>
  <si>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</si>
  <si>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</si>
  <si>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</si>
  <si>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</si>
  <si>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</si>
  <si>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</si>
  <si>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</si>
  <si>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</si>
  <si>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</si>
  <si>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</si>
  <si>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</si>
  <si>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</si>
  <si>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</si>
  <si>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</si>
  <si>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</si>
  <si>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</si>
  <si>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</si>
  <si>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</si>
  <si>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</si>
  <si>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</si>
  <si>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</si>
  <si>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</si>
  <si>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</si>
  <si>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</si>
  <si>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</si>
  <si>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</si>
  <si>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</si>
  <si>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</si>
  <si>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</si>
  <si>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</si>
  <si>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</si>
  <si>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</si>
  <si>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</si>
  <si>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</si>
  <si>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</si>
  <si>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</si>
  <si>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</si>
  <si>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</si>
  <si>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</si>
  <si>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</si>
  <si>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</si>
  <si>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</si>
  <si>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</si>
  <si>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</si>
  <si>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</si>
  <si>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</si>
  <si>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</si>
  <si>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</si>
  <si>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</si>
  <si>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</si>
  <si>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</si>
  <si>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</si>
  <si>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</si>
  <si>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</si>
  <si>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</si>
  <si>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</si>
  <si>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</si>
  <si>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</si>
  <si>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</si>
  <si>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</si>
  <si>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</si>
  <si>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</si>
  <si>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</si>
  <si>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</si>
  <si>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</si>
  <si>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</si>
  <si>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</si>
  <si>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</si>
  <si>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</si>
  <si>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</si>
  <si>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</si>
  <si>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</si>
  <si>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</si>
  <si>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</si>
  <si>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</si>
  <si>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</si>
  <si>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</si>
  <si>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</si>
  <si>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</si>
  <si>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</si>
  <si>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</si>
  <si>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</si>
  <si>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</si>
  <si>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</si>
  <si>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</si>
  <si>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</si>
  <si>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</si>
  <si>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</si>
  <si>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</si>
  <si>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</si>
  <si>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</si>
  <si>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</si>
  <si>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</si>
  <si>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</si>
  <si>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</si>
  <si>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</si>
  <si>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</si>
  <si>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</si>
  <si>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</si>
  <si>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</si>
  <si>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</si>
  <si>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</si>
  <si>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</si>
  <si>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</si>
  <si>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</si>
  <si>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</si>
  <si>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</si>
  <si>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</si>
  <si>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</si>
  <si>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</si>
  <si>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</si>
  <si>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</si>
  <si>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</si>
  <si>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</si>
  <si>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</si>
  <si>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</si>
  <si>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</si>
  <si>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</si>
  <si>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</si>
  <si>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</si>
  <si>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</si>
  <si>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</si>
  <si>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</si>
  <si>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</si>
  <si>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</si>
  <si>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</si>
  <si>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</si>
  <si>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</si>
  <si>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</si>
  <si>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</si>
  <si>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</si>
  <si>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</si>
  <si>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</si>
  <si>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</si>
  <si>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</si>
  <si>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</si>
  <si>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</si>
  <si>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</si>
  <si>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</si>
  <si>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</si>
  <si>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</si>
  <si>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</si>
  <si>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</si>
  <si>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</si>
  <si>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</si>
  <si>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</si>
  <si>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</si>
  <si>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</si>
  <si>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</si>
  <si>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</si>
  <si>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</si>
  <si>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</si>
  <si>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</si>
  <si>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</si>
  <si>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</si>
  <si>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</si>
  <si>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</si>
  <si>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</si>
  <si>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</si>
  <si>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</si>
  <si>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</si>
  <si>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</si>
  <si>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</si>
  <si>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</si>
  <si>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</si>
  <si>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</si>
  <si>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</si>
  <si>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</si>
  <si>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</si>
  <si>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</si>
  <si>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</si>
  <si>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</si>
  <si>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</si>
  <si>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</si>
  <si>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</si>
  <si>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</si>
  <si>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</si>
  <si>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</si>
  <si>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</si>
  <si>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</si>
  <si>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</si>
  <si>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</si>
  <si>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</si>
  <si>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</si>
  <si>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</si>
  <si>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</si>
  <si>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</si>
  <si>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</si>
  <si>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</si>
  <si>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</si>
  <si>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</si>
  <si>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</si>
  <si>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</si>
  <si>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</si>
  <si>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</si>
  <si>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</si>
  <si>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</si>
  <si>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</si>
  <si>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</si>
  <si>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</si>
  <si>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</si>
  <si>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</si>
  <si>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</si>
  <si>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</si>
  <si>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</si>
  <si>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</si>
  <si>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</si>
  <si>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</si>
  <si>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</si>
  <si>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</si>
  <si>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</si>
  <si>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</si>
  <si>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</si>
  <si>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</si>
  <si>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</si>
  <si>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</si>
  <si>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</si>
  <si>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</si>
  <si>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</si>
  <si>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</si>
  <si>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</si>
  <si>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</si>
  <si>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</si>
  <si>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</si>
  <si>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</si>
  <si>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</si>
  <si>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</si>
  <si>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</si>
  <si>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</si>
  <si>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</si>
  <si>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</si>
  <si>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</si>
  <si>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</si>
  <si>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</si>
  <si>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</si>
  <si>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</si>
  <si>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</si>
  <si>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</si>
  <si>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</si>
  <si>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</si>
  <si>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</si>
  <si>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</si>
  <si>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</si>
  <si>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</si>
  <si>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</si>
  <si>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</si>
  <si>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</si>
  <si>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</si>
  <si>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</si>
  <si>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</si>
  <si>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</si>
  <si>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</si>
  <si>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</si>
  <si>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</si>
  <si>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</si>
  <si>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</si>
  <si>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</si>
  <si>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</si>
  <si>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</si>
  <si>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</si>
  <si>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</si>
  <si>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</si>
  <si>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</si>
  <si>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</si>
  <si>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</si>
  <si>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</si>
  <si>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</si>
  <si>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</si>
  <si>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</si>
  <si>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</si>
  <si>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</si>
  <si>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</si>
  <si>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</si>
  <si>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</si>
  <si>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</si>
  <si>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</si>
  <si>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</si>
  <si>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</si>
  <si>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</si>
  <si>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</si>
  <si>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</si>
  <si>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</si>
  <si>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</si>
  <si>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</si>
  <si>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</si>
  <si>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</si>
  <si>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</si>
  <si>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</si>
  <si>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</si>
  <si>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</si>
  <si>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</si>
  <si>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</si>
  <si>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</si>
  <si>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</si>
  <si>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</si>
  <si>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</si>
  <si>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</si>
  <si>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</si>
  <si>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</si>
  <si>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</si>
  <si>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</si>
  <si>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</si>
  <si>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</si>
  <si>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</si>
  <si>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</si>
  <si>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</si>
  <si>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</si>
  <si>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</si>
  <si>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</si>
  <si>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</si>
  <si>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</si>
  <si>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</si>
  <si>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</si>
  <si>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</si>
  <si>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</si>
  <si>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</si>
  <si>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</si>
  <si>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</si>
  <si>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</si>
  <si>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</si>
  <si>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</si>
  <si>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</si>
  <si>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</si>
  <si>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</si>
  <si>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</si>
  <si>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</si>
  <si>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</si>
  <si>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</si>
  <si>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</si>
  <si>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</si>
  <si>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</si>
  <si>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</si>
  <si>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</si>
  <si>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</si>
  <si>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</si>
  <si>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</si>
  <si>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</si>
  <si>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</si>
  <si>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</si>
  <si>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</si>
  <si>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</si>
  <si>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</si>
  <si>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</si>
  <si>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</si>
  <si>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</si>
  <si>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</si>
  <si>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</si>
  <si>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</si>
  <si>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</si>
  <si>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</si>
  <si>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</si>
  <si>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</si>
  <si>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</si>
  <si>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</si>
  <si>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</si>
  <si>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</si>
  <si>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</si>
  <si>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</si>
  <si>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</si>
  <si>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</si>
  <si>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</si>
  <si>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</si>
  <si>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</si>
  <si>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</si>
  <si>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</si>
  <si>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</si>
  <si>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</si>
  <si>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</si>
  <si>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</si>
  <si>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</si>
  <si>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</si>
  <si>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</si>
  <si>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</si>
  <si>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</si>
  <si>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</si>
  <si>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</si>
  <si>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</si>
  <si>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</si>
  <si>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</si>
  <si>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</si>
  <si>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</si>
  <si>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</si>
  <si>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</si>
  <si>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</si>
  <si>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</si>
  <si>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</si>
  <si>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</si>
  <si>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</si>
  <si>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</si>
  <si>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</si>
  <si>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</si>
  <si>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</si>
  <si>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</si>
  <si>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</si>
  <si>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</si>
  <si>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</si>
  <si>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</si>
  <si>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</si>
  <si>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</si>
  <si>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</si>
  <si>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</si>
  <si>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</si>
  <si>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</si>
  <si>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</si>
  <si>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</si>
  <si>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</si>
  <si>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</si>
  <si>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</si>
  <si>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</si>
  <si>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</si>
  <si>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</si>
  <si>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</si>
  <si>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</si>
  <si>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</si>
  <si>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</si>
  <si>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</si>
  <si>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</si>
  <si>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</si>
  <si>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</si>
  <si>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</si>
  <si>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</si>
  <si>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</si>
  <si>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</si>
  <si>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</si>
  <si>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</si>
  <si>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</si>
  <si>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</si>
  <si>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</si>
  <si>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</si>
  <si>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</si>
  <si>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</si>
  <si>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</si>
  <si>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</si>
  <si>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</si>
  <si>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</si>
  <si>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</si>
  <si>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</si>
  <si>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</si>
  <si>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</si>
  <si>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</si>
  <si>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</si>
  <si>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</si>
  <si>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</si>
  <si>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</si>
  <si>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</si>
  <si>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</si>
  <si>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</si>
  <si>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</si>
  <si>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</si>
  <si>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</si>
  <si>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</si>
  <si>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</si>
  <si>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</si>
  <si>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</si>
  <si>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</si>
  <si>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</si>
  <si>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</si>
  <si>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</si>
  <si>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</si>
  <si>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</si>
  <si>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</si>
  <si>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</si>
  <si>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</si>
  <si>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</si>
  <si>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</si>
  <si>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</si>
  <si>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</si>
  <si>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</si>
  <si>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</si>
  <si>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</si>
  <si>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</si>
  <si>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</si>
  <si>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</si>
  <si>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</si>
  <si>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</si>
  <si>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</si>
  <si>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</si>
  <si>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</si>
  <si>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</si>
  <si>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</si>
  <si>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</si>
  <si>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</si>
  <si>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</si>
  <si>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</si>
  <si>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</si>
  <si>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</si>
  <si>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</si>
  <si>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</si>
  <si>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</si>
  <si>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</si>
  <si>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</si>
  <si>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</si>
  <si>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</si>
  <si>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</si>
  <si>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</si>
  <si>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</si>
  <si>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</si>
  <si>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</si>
  <si>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</si>
  <si>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</si>
  <si>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</si>
  <si>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</si>
  <si>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</si>
  <si>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</si>
  <si>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</si>
  <si>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</si>
  <si>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</si>
  <si>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</si>
  <si>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</si>
  <si>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</si>
  <si>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</si>
  <si>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</si>
  <si>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</si>
  <si>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</si>
  <si>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</si>
  <si>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</si>
  <si>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</si>
  <si>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</si>
  <si>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</si>
  <si>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</si>
  <si>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</si>
  <si>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</si>
  <si>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</si>
  <si>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</si>
  <si>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</si>
  <si>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</si>
  <si>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</si>
  <si>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</si>
  <si>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</si>
  <si>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</si>
  <si>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</si>
  <si>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</si>
  <si>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</si>
  <si>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</si>
  <si>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</si>
  <si>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</si>
  <si>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</si>
  <si>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</si>
  <si>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</si>
  <si>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</si>
  <si>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</si>
  <si>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</si>
  <si>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</si>
  <si>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</si>
  <si>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</si>
  <si>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</si>
  <si>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</si>
  <si>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</si>
  <si>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</si>
  <si>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</si>
  <si>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</si>
  <si>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</si>
  <si>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</si>
  <si>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</si>
  <si>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</si>
  <si>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</si>
  <si>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</si>
  <si>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</si>
  <si>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</si>
  <si>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</si>
  <si>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</si>
  <si>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</si>
  <si>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</si>
  <si>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</si>
  <si>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</si>
  <si>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</si>
  <si>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</si>
  <si>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</si>
  <si>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</si>
  <si>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</si>
  <si>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</si>
  <si>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</si>
  <si>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</si>
  <si>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</si>
  <si>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</si>
  <si>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</si>
  <si>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</si>
  <si>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</si>
  <si>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</si>
  <si>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</si>
  <si>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</si>
  <si>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</si>
  <si>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</si>
  <si>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</si>
  <si>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</si>
  <si>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</si>
  <si>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</si>
  <si>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</si>
  <si>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</si>
  <si>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</si>
  <si>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</si>
  <si>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</si>
  <si>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</si>
  <si>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</si>
  <si>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</si>
  <si>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</si>
  <si>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</si>
  <si>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</si>
  <si>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</si>
  <si>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</si>
  <si>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</si>
  <si>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</si>
  <si>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</si>
  <si>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</si>
  <si>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</si>
  <si>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</si>
  <si>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</si>
  <si>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</si>
  <si>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</si>
  <si>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</si>
  <si>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</si>
  <si>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</si>
  <si>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</si>
  <si>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</si>
  <si>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</si>
  <si>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</si>
  <si>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</si>
  <si>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</si>
  <si>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</si>
  <si>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</si>
  <si>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</si>
  <si>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</si>
  <si>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</si>
  <si>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</si>
  <si>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</si>
  <si>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</si>
  <si>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</si>
  <si>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</si>
  <si>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</si>
  <si>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</si>
  <si>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</si>
  <si>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</si>
  <si>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</si>
  <si>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</si>
  <si>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</si>
  <si>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</si>
  <si>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</si>
  <si>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</si>
  <si>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</si>
  <si>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</si>
  <si>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</si>
  <si>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</si>
  <si>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</si>
  <si>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</si>
  <si>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</si>
  <si>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</si>
  <si>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</si>
  <si>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</si>
  <si>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</si>
  <si>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</si>
  <si>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</si>
  <si>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</si>
  <si>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</si>
  <si>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</si>
  <si>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</si>
  <si>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</si>
  <si>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</si>
  <si>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</si>
  <si>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</si>
  <si>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</si>
  <si>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</si>
  <si>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</si>
  <si>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</si>
  <si>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</si>
  <si>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</si>
  <si>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</si>
  <si>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</si>
  <si>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</si>
  <si>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</si>
  <si>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</si>
  <si>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</si>
  <si>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</si>
  <si>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</si>
  <si>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</si>
  <si>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</si>
  <si>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</si>
  <si>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</si>
  <si>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</si>
  <si>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</si>
  <si>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</si>
  <si>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</si>
  <si>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</si>
  <si>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</si>
  <si>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</si>
  <si>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</si>
  <si>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</si>
  <si>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</si>
  <si>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</si>
  <si>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</si>
  <si>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</si>
  <si>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</si>
  <si>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</si>
  <si>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</si>
  <si>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</si>
  <si>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</si>
  <si>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</si>
  <si>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</si>
  <si>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</si>
  <si>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</si>
  <si>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</si>
  <si>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</si>
  <si>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</si>
  <si>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</si>
  <si>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</si>
  <si>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</si>
  <si>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</si>
  <si>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</si>
  <si>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</si>
  <si>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</si>
  <si>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</si>
  <si>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</si>
  <si>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</si>
  <si>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</si>
  <si>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</si>
  <si>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</si>
  <si>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</si>
  <si>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</si>
  <si>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</si>
  <si>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</si>
  <si>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</si>
  <si>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</si>
  <si>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</si>
  <si>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</si>
  <si>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</si>
  <si>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</si>
  <si>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</si>
  <si>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</si>
  <si>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</si>
  <si>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</si>
  <si>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</si>
  <si>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</si>
  <si>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</si>
  <si>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</si>
  <si>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</si>
  <si>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</si>
  <si>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</si>
  <si>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</si>
  <si>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</si>
  <si>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</si>
  <si>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</si>
  <si>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</si>
  <si>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</si>
  <si>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</si>
  <si>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</si>
  <si>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</si>
  <si>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</si>
  <si>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</si>
  <si>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</si>
  <si>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</si>
  <si>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</si>
  <si>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</si>
  <si>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</si>
  <si>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</si>
  <si>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</si>
  <si>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</si>
  <si>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</si>
  <si>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</si>
  <si>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</si>
  <si>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</si>
  <si>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</si>
  <si>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</si>
  <si>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</si>
  <si>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</si>
  <si>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</si>
  <si>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</si>
  <si>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</si>
  <si>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</si>
  <si>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</si>
  <si>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</si>
  <si>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</si>
  <si>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</si>
  <si>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</si>
  <si>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</si>
  <si>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</si>
  <si>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</si>
  <si>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</si>
  <si>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</si>
  <si>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</si>
  <si>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</si>
  <si>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</si>
  <si>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</si>
  <si>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</si>
  <si>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</si>
  <si>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</si>
  <si>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</si>
  <si>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</si>
  <si>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</si>
  <si>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</si>
  <si>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</si>
  <si>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</si>
  <si>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</si>
  <si>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</si>
  <si>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</si>
  <si>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</si>
  <si>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</si>
  <si>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</si>
  <si>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</si>
  <si>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</si>
  <si>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</si>
  <si>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</si>
  <si>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</si>
  <si>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</si>
  <si>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</si>
  <si>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</si>
  <si>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</si>
  <si>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</si>
  <si>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</si>
  <si>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</si>
  <si>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</si>
  <si>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</si>
  <si>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</si>
  <si>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</si>
  <si>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</si>
  <si>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</si>
  <si>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</si>
  <si>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</si>
  <si>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</si>
  <si>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</si>
  <si>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</si>
  <si>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</si>
  <si>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</si>
  <si>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</si>
  <si>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</si>
  <si>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</si>
  <si>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</si>
  <si>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</si>
  <si>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</si>
  <si>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</si>
  <si>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</si>
  <si>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</si>
  <si>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</si>
  <si>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</si>
  <si>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</si>
  <si>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</si>
  <si>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</si>
  <si>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</si>
  <si>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</si>
  <si>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</si>
  <si>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</si>
  <si>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</si>
  <si>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</si>
  <si>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</si>
  <si>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</si>
  <si>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</si>
  <si>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</si>
  <si>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</si>
  <si>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</si>
  <si>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</si>
  <si>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</si>
  <si>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</si>
  <si>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</si>
  <si>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</si>
  <si>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</si>
  <si>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</si>
  <si>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</si>
  <si>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</si>
  <si>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</si>
  <si>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</si>
  <si>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</si>
  <si>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</si>
  <si>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</si>
  <si>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</si>
  <si>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</si>
  <si>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</si>
  <si>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</si>
  <si>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</si>
  <si>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</si>
  <si>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</si>
  <si>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</si>
  <si>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</si>
  <si>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</si>
  <si>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</si>
  <si>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</si>
  <si>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</si>
  <si>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</si>
  <si>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</si>
  <si>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</si>
  <si>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</si>
  <si>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</si>
  <si>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</si>
  <si>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</si>
  <si>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</si>
  <si>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</si>
  <si>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</si>
  <si>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</si>
  <si>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</si>
  <si>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</si>
  <si>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</si>
  <si>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</si>
  <si>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</si>
  <si>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</si>
  <si>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</si>
  <si>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</si>
  <si>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</si>
  <si>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</si>
  <si>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</si>
  <si>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</si>
  <si>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</si>
  <si>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</si>
  <si>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</si>
  <si>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</si>
  <si>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</si>
  <si>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</si>
  <si>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</si>
  <si>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</si>
  <si>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</si>
  <si>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</si>
  <si>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</si>
  <si>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</si>
  <si>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</si>
  <si>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</si>
  <si>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</si>
  <si>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</si>
  <si>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</si>
  <si>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</si>
  <si>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</si>
  <si>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</si>
  <si>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</si>
  <si>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</si>
  <si>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</si>
  <si>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</si>
  <si>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</si>
  <si>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</si>
  <si>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</si>
  <si>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</si>
  <si>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</si>
  <si>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</si>
  <si>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</si>
  <si>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</si>
  <si>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</si>
  <si>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</si>
  <si>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</si>
  <si>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</si>
  <si>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</si>
  <si>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</si>
  <si>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</si>
  <si>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</si>
  <si>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</si>
  <si>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</si>
  <si>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</si>
  <si>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</si>
  <si>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</si>
  <si>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</si>
  <si>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</si>
  <si>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</si>
  <si>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</si>
  <si>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</si>
  <si>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</si>
  <si>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</si>
  <si>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</si>
  <si>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</si>
  <si>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</si>
  <si>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</si>
  <si>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</si>
  <si>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</si>
  <si>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</si>
  <si>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</si>
  <si>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</si>
  <si>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</si>
  <si>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</si>
  <si>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</si>
  <si>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</si>
  <si>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</si>
  <si>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</si>
  <si>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</si>
  <si>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</si>
  <si>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</si>
  <si>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</si>
  <si>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</si>
  <si>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</si>
  <si>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</si>
  <si>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</si>
  <si>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</si>
  <si>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</si>
  <si>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</si>
  <si>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</si>
  <si>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</si>
  <si>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</si>
  <si>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</si>
  <si>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</si>
  <si>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</si>
  <si>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</si>
  <si>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</si>
  <si>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</si>
  <si>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</si>
  <si>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</si>
  <si>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</si>
  <si>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</si>
  <si>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</si>
  <si>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</si>
  <si>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</si>
  <si>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</si>
  <si>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</si>
  <si>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</si>
  <si>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</si>
  <si>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</si>
  <si>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</si>
  <si>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</si>
  <si>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</si>
  <si>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</si>
  <si>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</si>
  <si>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</si>
  <si>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</si>
  <si>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</si>
  <si>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</si>
  <si>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</si>
  <si>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</si>
  <si>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</si>
  <si>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</si>
  <si>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</si>
  <si>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</si>
  <si>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</si>
  <si>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</si>
  <si>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</si>
  <si>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</si>
  <si>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</si>
  <si>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</si>
  <si>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</si>
  <si>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</si>
  <si>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</si>
  <si>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</si>
  <si>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</si>
  <si>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</si>
  <si>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</si>
  <si>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</si>
  <si>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</si>
  <si>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</si>
  <si>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</si>
  <si>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</si>
  <si>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</si>
  <si>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</si>
  <si>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</si>
  <si>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</si>
  <si>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</si>
  <si>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</si>
  <si>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</si>
  <si>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</si>
  <si>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</si>
  <si>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</si>
  <si>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</si>
  <si>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</si>
  <si>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</si>
  <si>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</si>
  <si>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</si>
  <si>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</si>
  <si>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</si>
  <si>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</si>
  <si>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</si>
  <si>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</si>
  <si>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</si>
  <si>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</si>
  <si>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</si>
  <si>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</si>
  <si>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</si>
  <si>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</si>
  <si>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</si>
  <si>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</si>
  <si>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</si>
  <si>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</si>
  <si>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</si>
  <si>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</si>
  <si>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</si>
  <si>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</si>
  <si>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</si>
  <si>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</si>
  <si>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</si>
  <si>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</si>
  <si>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</si>
  <si>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</si>
  <si>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</si>
  <si>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</si>
  <si>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</si>
  <si>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</si>
  <si>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</si>
  <si>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</si>
  <si>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</si>
  <si>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</si>
  <si>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</si>
  <si>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</si>
  <si>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</si>
  <si>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</si>
  <si>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</si>
  <si>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</si>
  <si>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</si>
  <si>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</si>
  <si>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</si>
  <si>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</si>
  <si>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</si>
  <si>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</si>
  <si>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</si>
  <si>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</si>
  <si>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</si>
  <si>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</si>
  <si>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</si>
  <si>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</si>
  <si>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</si>
  <si>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</si>
  <si>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</si>
  <si>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</si>
  <si>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</si>
  <si>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</si>
  <si>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</si>
  <si>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</si>
  <si>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</si>
  <si>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</si>
  <si>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</si>
  <si>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</si>
  <si>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</si>
  <si>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</si>
  <si>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</si>
  <si>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</si>
  <si>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</si>
  <si>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</si>
  <si>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</si>
  <si>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</si>
  <si>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</si>
  <si>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</si>
  <si>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</si>
  <si>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</si>
  <si>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</si>
  <si>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</si>
  <si>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</si>
  <si>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</si>
  <si>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</si>
  <si>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</si>
  <si>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</si>
  <si>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</si>
  <si>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</si>
  <si>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</si>
  <si>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</si>
  <si>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</si>
  <si>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</si>
  <si>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</si>
  <si>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</si>
  <si>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</si>
  <si>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</si>
  <si>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</si>
  <si>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</si>
  <si>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</si>
  <si>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</si>
  <si>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</si>
  <si>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</si>
  <si>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</si>
  <si>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</si>
  <si>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</si>
  <si>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</si>
  <si>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</si>
  <si>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</si>
  <si>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</si>
  <si>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</si>
  <si>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</si>
  <si>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</si>
  <si>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</si>
  <si>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</si>
  <si>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</si>
  <si>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</si>
  <si>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</si>
  <si>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</si>
  <si>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</si>
  <si>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</si>
  <si>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</si>
  <si>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</si>
  <si>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</si>
  <si>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</si>
  <si>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</si>
  <si>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</si>
  <si>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</si>
  <si>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</si>
  <si>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</si>
  <si>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</si>
  <si>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</si>
  <si>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</si>
  <si>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</si>
  <si>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</si>
  <si>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</si>
  <si>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</si>
  <si>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</si>
  <si>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</si>
  <si>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</si>
  <si>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</si>
  <si>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</si>
  <si>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</si>
  <si>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</si>
  <si>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</si>
  <si>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</si>
  <si>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</si>
  <si>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</si>
  <si>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</si>
  <si>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</si>
  <si>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</si>
  <si>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</si>
  <si>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</si>
  <si>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</si>
  <si>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</si>
  <si>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</si>
  <si>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</si>
  <si>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</si>
  <si>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</si>
  <si>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</si>
  <si>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</si>
  <si>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</si>
  <si>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</si>
  <si>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</si>
  <si>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</si>
  <si>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</si>
  <si>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</si>
  <si>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</si>
  <si>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</si>
  <si>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</si>
  <si>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</si>
  <si>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</si>
  <si>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</si>
  <si>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</si>
  <si>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</si>
  <si>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</si>
  <si>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</si>
  <si>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</si>
  <si>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</si>
  <si>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</si>
  <si>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</si>
  <si>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</si>
  <si>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</si>
  <si>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</si>
  <si>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</si>
  <si>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</si>
  <si>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</si>
  <si>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</si>
  <si>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</si>
  <si>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</si>
  <si>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</si>
  <si>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</si>
  <si>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</si>
  <si>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</si>
  <si>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</si>
  <si>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</si>
  <si>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</si>
  <si>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</si>
  <si>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</si>
  <si>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</si>
  <si>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</si>
  <si>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</si>
  <si>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</si>
  <si>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</si>
  <si>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</si>
  <si>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</si>
  <si>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</si>
  <si>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</si>
  <si>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</si>
  <si>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</si>
  <si>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</si>
  <si>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</si>
  <si>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</si>
  <si>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</si>
  <si>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</si>
  <si>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</si>
  <si>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</si>
  <si>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</si>
  <si>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</si>
  <si>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</si>
  <si>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</si>
  <si>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</si>
  <si>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</si>
  <si>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</si>
  <si>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</si>
  <si>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</si>
  <si>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</si>
  <si>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</si>
  <si>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</si>
  <si>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</si>
  <si>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</si>
  <si>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</si>
  <si>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</si>
  <si>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</si>
  <si>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</si>
  <si>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</si>
  <si>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</si>
  <si>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</si>
  <si>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</si>
  <si>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</si>
  <si>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</si>
  <si>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</si>
  <si>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</si>
  <si>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</si>
  <si>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</si>
  <si>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</si>
  <si>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</si>
  <si>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</si>
  <si>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</si>
  <si>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</si>
  <si>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</si>
  <si>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</si>
  <si>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</si>
  <si>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</si>
  <si>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</si>
  <si>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</si>
  <si>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</si>
  <si>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</si>
  <si>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</si>
  <si>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</si>
  <si>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</si>
  <si>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</si>
  <si>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</si>
  <si>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</si>
  <si>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</si>
  <si>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</si>
  <si>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</si>
  <si>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</si>
  <si>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</si>
  <si>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</si>
  <si>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</si>
  <si>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</si>
  <si>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</si>
  <si>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</si>
  <si>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</si>
  <si>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</si>
  <si>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</si>
  <si>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</si>
  <si>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</si>
  <si>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</si>
  <si>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</si>
  <si>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</si>
  <si>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</si>
  <si>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</si>
  <si>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</si>
  <si>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</si>
  <si>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</si>
  <si>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</si>
  <si>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</si>
  <si>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</si>
  <si>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</si>
  <si>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</si>
  <si>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</si>
  <si>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</si>
  <si>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</si>
  <si>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</si>
  <si>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</si>
  <si>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</si>
  <si>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</si>
  <si>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</si>
  <si>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</si>
  <si>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</si>
  <si>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</si>
  <si>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</si>
  <si>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</si>
  <si>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</si>
  <si>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</si>
  <si>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</si>
  <si>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</si>
  <si>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</si>
  <si>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</si>
  <si>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</si>
  <si>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</si>
  <si>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</si>
  <si>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</si>
  <si>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</si>
  <si>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</si>
  <si>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</si>
  <si>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</si>
  <si>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</si>
  <si>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</si>
  <si>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</si>
  <si>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</si>
  <si>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</si>
  <si>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</si>
  <si>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</si>
  <si>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</si>
  <si>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</si>
  <si>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</si>
  <si>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</si>
  <si>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</si>
  <si>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</si>
  <si>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</si>
  <si>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</si>
  <si>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</si>
  <si>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</si>
  <si>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</si>
  <si>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</si>
  <si>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</si>
  <si>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</si>
  <si>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</si>
  <si>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</si>
  <si>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</si>
  <si>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</si>
  <si>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</si>
  <si>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</si>
  <si>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</si>
  <si>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</si>
  <si>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</si>
  <si>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</si>
  <si>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</si>
  <si>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</si>
  <si>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</si>
  <si>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</si>
  <si>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</si>
  <si>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</si>
  <si>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</si>
  <si>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</si>
  <si>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</si>
  <si>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</si>
  <si>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</si>
  <si>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</si>
  <si>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</si>
  <si>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</si>
  <si>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</si>
  <si>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</si>
  <si>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</si>
  <si>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</si>
  <si>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</si>
  <si>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</si>
  <si>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</si>
  <si>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</si>
  <si>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</si>
  <si>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</si>
  <si>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</si>
  <si>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</si>
  <si>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</si>
  <si>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</si>
  <si>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</si>
  <si>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</si>
  <si>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</si>
  <si>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</si>
  <si>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</si>
  <si>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</si>
  <si>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</si>
  <si>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</si>
  <si>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</si>
  <si>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</si>
  <si>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</si>
  <si>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</si>
  <si>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</si>
  <si>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</si>
  <si>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</si>
  <si>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</si>
  <si>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</si>
  <si>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</si>
  <si>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</si>
  <si>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</si>
  <si>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</si>
  <si>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</si>
  <si>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</si>
  <si>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</si>
  <si>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</si>
  <si>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</si>
  <si>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</si>
  <si>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</si>
  <si>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</si>
  <si>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</si>
  <si>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</si>
  <si>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</si>
  <si>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</si>
  <si>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</si>
  <si>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</si>
  <si>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</si>
  <si>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</si>
  <si>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</si>
  <si>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</si>
  <si>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</si>
  <si>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</si>
  <si>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</si>
  <si>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</si>
  <si>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</si>
  <si>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</si>
  <si>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</si>
  <si>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</si>
  <si>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</si>
  <si>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</si>
  <si>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</si>
  <si>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</si>
  <si>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</si>
  <si>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</si>
  <si>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</si>
  <si>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</si>
  <si>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</si>
  <si>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</si>
  <si>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</si>
  <si>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</si>
  <si>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</si>
  <si>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</si>
  <si>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</si>
  <si>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</si>
  <si>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</si>
  <si>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</si>
  <si>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</si>
  <si>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</si>
  <si>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</si>
  <si>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</si>
  <si>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</si>
  <si>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</si>
  <si>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</si>
  <si>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</si>
  <si>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</si>
  <si>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</si>
  <si>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</si>
  <si>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</si>
  <si>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</si>
  <si>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</si>
  <si>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</si>
  <si>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</si>
  <si>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</si>
  <si>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</si>
  <si>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</si>
  <si>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</si>
  <si>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</si>
  <si>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</si>
  <si>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</si>
  <si>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</si>
  <si>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</si>
  <si>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</si>
  <si>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</si>
  <si>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</si>
  <si>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</si>
  <si>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</si>
  <si>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</si>
  <si>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</si>
  <si>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</si>
  <si>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</si>
  <si>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</si>
  <si>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</si>
  <si>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</si>
  <si>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</si>
  <si>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</si>
  <si>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</si>
  <si>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</si>
  <si>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</si>
  <si>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</si>
  <si>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</si>
  <si>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</si>
  <si>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</si>
  <si>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</si>
  <si>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</si>
  <si>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</si>
  <si>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</si>
  <si>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</si>
  <si>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</si>
  <si>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</si>
  <si>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</si>
  <si>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</si>
  <si>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</si>
  <si>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</si>
  <si>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</si>
  <si>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</si>
  <si>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</si>
  <si>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</si>
  <si>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</si>
  <si>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</si>
  <si>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</si>
  <si>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</si>
  <si>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</si>
  <si>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</si>
  <si>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</si>
  <si>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</si>
  <si>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</si>
  <si>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</si>
  <si>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</si>
  <si>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</si>
  <si>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</si>
  <si>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</si>
  <si>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</si>
  <si>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</si>
  <si>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</si>
  <si>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</si>
  <si>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</si>
  <si>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</si>
  <si>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</si>
  <si>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</si>
  <si>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</si>
  <si>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</si>
  <si>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</si>
  <si>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</si>
  <si>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</si>
  <si>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</si>
  <si>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</si>
  <si>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</si>
  <si>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</si>
  <si>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</si>
  <si>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</si>
  <si>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</si>
  <si>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</si>
  <si>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</si>
  <si>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</si>
  <si>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</si>
  <si>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</si>
  <si>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</si>
  <si>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</si>
  <si>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</si>
  <si>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</si>
  <si>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</si>
  <si>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</si>
  <si>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</si>
  <si>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</si>
  <si>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</si>
  <si>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</si>
  <si>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</si>
  <si>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</si>
  <si>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</si>
  <si>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</si>
  <si>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</si>
  <si>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</si>
  <si>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</si>
  <si>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</si>
  <si>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</si>
  <si>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</si>
  <si>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</si>
  <si>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</si>
  <si>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</si>
  <si>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</si>
  <si>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</si>
  <si>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</si>
  <si>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</si>
  <si>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</si>
  <si>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</si>
  <si>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</si>
  <si>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</si>
  <si>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</si>
  <si>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</si>
  <si>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</si>
  <si>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</si>
  <si>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</si>
  <si>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</si>
  <si>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</si>
  <si>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</si>
  <si>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</si>
  <si>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</si>
  <si>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</si>
  <si>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</si>
  <si>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</si>
  <si>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</si>
  <si>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</si>
  <si>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</si>
  <si>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</si>
  <si>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</si>
  <si>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</si>
  <si>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</si>
  <si>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</si>
  <si>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</si>
  <si>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</si>
  <si>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</si>
  <si>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</si>
  <si>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</si>
  <si>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</si>
  <si>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</si>
  <si>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</si>
  <si>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</si>
  <si>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</si>
  <si>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</si>
  <si>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</si>
  <si>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</si>
  <si>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</si>
  <si>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</si>
  <si>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</si>
  <si>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</si>
  <si>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</si>
  <si>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</si>
  <si>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</si>
  <si>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</si>
  <si>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</si>
  <si>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</si>
  <si>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</si>
  <si>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</si>
  <si>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</si>
  <si>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</si>
  <si>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</si>
  <si>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</si>
  <si>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</si>
  <si>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</si>
  <si>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</si>
  <si>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</si>
  <si>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</si>
  <si>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</si>
  <si>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</si>
  <si>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</si>
  <si>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</si>
  <si>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</si>
  <si>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</si>
  <si>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</si>
  <si>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</si>
  <si>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</si>
  <si>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</si>
  <si>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</si>
  <si>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</si>
  <si>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</si>
  <si>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</si>
  <si>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</si>
  <si>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</si>
  <si>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</si>
  <si>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</si>
  <si>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</si>
  <si>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</si>
  <si>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</si>
  <si>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</si>
  <si>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</si>
  <si>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</si>
  <si>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</si>
  <si>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</si>
  <si>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</si>
  <si>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</si>
  <si>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</si>
  <si>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</si>
  <si>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</si>
  <si>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</si>
  <si>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</si>
  <si>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</si>
  <si>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</si>
  <si>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</si>
  <si>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</si>
  <si>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</si>
  <si>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</si>
  <si>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</si>
  <si>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</si>
  <si>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</si>
  <si>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</si>
  <si>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</si>
  <si>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</si>
  <si>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</si>
  <si>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</si>
  <si>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</si>
  <si>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</si>
  <si>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</si>
  <si>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</si>
  <si>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</si>
  <si>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</si>
  <si>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</si>
  <si>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</si>
  <si>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</si>
  <si>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</si>
  <si>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</si>
  <si>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</si>
  <si>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</si>
  <si>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</si>
  <si>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</si>
  <si>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</si>
  <si>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</si>
  <si>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</si>
  <si>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</si>
  <si>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</si>
  <si>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</si>
  <si>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</si>
  <si>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</si>
  <si>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</si>
  <si>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</si>
  <si>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</si>
  <si>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</si>
  <si>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</si>
  <si>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</si>
  <si>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</si>
  <si>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</si>
  <si>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</si>
  <si>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</si>
  <si>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</si>
  <si>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</si>
  <si>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</si>
  <si>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</si>
  <si>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</si>
  <si>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</si>
  <si>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</si>
  <si>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</si>
  <si>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</si>
  <si>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</si>
  <si>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</si>
  <si>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</si>
  <si>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</si>
  <si>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</si>
  <si>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</si>
  <si>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</si>
  <si>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</si>
  <si>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</si>
  <si>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</si>
  <si>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</si>
  <si>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</si>
  <si>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</si>
  <si>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</si>
  <si>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</si>
  <si>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</si>
  <si>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</si>
  <si>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</si>
  <si>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</si>
  <si>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</si>
  <si>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</si>
  <si>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</si>
  <si>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</si>
  <si>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</si>
  <si>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</si>
  <si>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</si>
  <si>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</si>
  <si>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</si>
  <si>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</si>
  <si>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</si>
  <si>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</si>
  <si>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</si>
  <si>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</si>
  <si>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</si>
  <si>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</si>
  <si>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</si>
  <si>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</si>
  <si>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</si>
  <si>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</si>
  <si>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</si>
  <si>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</si>
  <si>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</si>
  <si>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</si>
  <si>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</si>
  <si>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</si>
  <si>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</si>
  <si>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</si>
  <si>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</si>
  <si>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</si>
  <si>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</si>
  <si>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</si>
  <si>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</si>
  <si>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</si>
  <si>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</si>
  <si>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</si>
  <si>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</si>
  <si>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</si>
  <si>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</si>
  <si>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</si>
  <si>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</si>
  <si>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</si>
  <si>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</si>
  <si>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</si>
  <si>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</si>
  <si>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</si>
  <si>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</si>
  <si>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</si>
  <si>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</si>
  <si>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</si>
  <si>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</si>
  <si>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</si>
  <si>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</si>
  <si>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</si>
  <si>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</si>
  <si>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</si>
  <si>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</si>
  <si>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</si>
  <si>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</si>
  <si>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</si>
  <si>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</si>
  <si>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</si>
  <si>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</si>
  <si>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</si>
  <si>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</si>
  <si>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</si>
  <si>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</si>
  <si>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</si>
  <si>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</si>
  <si>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</si>
  <si>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</si>
  <si>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</si>
  <si>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</si>
  <si>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</si>
  <si>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</si>
  <si>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</si>
  <si>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</si>
  <si>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</si>
  <si>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</si>
  <si>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</si>
  <si>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</si>
  <si>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</si>
  <si>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</si>
  <si>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</si>
  <si>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</si>
  <si>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</si>
  <si>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</si>
  <si>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</si>
  <si>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</si>
  <si>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</si>
  <si>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</si>
  <si>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</si>
  <si>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</si>
  <si>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</si>
  <si>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</si>
  <si>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</si>
  <si>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</si>
  <si>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</si>
  <si>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</si>
  <si>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</si>
  <si>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</si>
  <si>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</si>
  <si>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</si>
  <si>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</si>
  <si>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</si>
  <si>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</si>
  <si>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</si>
  <si>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</si>
  <si>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</si>
  <si>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</si>
  <si>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</si>
  <si>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</si>
  <si>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</si>
  <si>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</si>
  <si>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</si>
  <si>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</si>
  <si>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</si>
  <si>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</si>
  <si>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</si>
  <si>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</si>
  <si>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</si>
  <si>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</si>
  <si>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</si>
  <si>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</si>
  <si>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</si>
  <si>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</si>
  <si>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</si>
  <si>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</si>
  <si>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</si>
  <si>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</si>
  <si>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</si>
  <si>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</si>
  <si>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</si>
  <si>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</si>
  <si>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</si>
  <si>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</si>
  <si>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</si>
  <si>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</si>
  <si>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</si>
  <si>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</si>
  <si>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</si>
  <si>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</si>
  <si>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</si>
  <si>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</si>
  <si>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</si>
  <si>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</si>
  <si>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</si>
  <si>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</si>
  <si>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</si>
  <si>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</si>
  <si>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</si>
  <si>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</si>
  <si>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</si>
  <si>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</si>
  <si>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</si>
  <si>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</si>
  <si>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</si>
  <si>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</si>
  <si>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</si>
  <si>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</si>
  <si>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</si>
  <si>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</si>
  <si>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</si>
  <si>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</si>
  <si>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</si>
  <si>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</si>
  <si>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</si>
  <si>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</si>
  <si>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</si>
  <si>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</si>
  <si>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</si>
  <si>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</si>
  <si>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</si>
  <si>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</si>
  <si>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</si>
  <si>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</si>
  <si>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</si>
  <si>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</si>
  <si>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</si>
  <si>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</si>
  <si>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</si>
  <si>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</si>
  <si>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</si>
  <si>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</si>
  <si>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</si>
  <si>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</si>
  <si>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</si>
  <si>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</si>
  <si>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</si>
  <si>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</si>
  <si>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</si>
  <si>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</si>
  <si>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</si>
  <si>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</si>
  <si>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</si>
  <si>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</si>
  <si>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</si>
  <si>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</si>
  <si>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</si>
  <si>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</si>
  <si>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</si>
  <si>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</si>
  <si>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</si>
  <si>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</si>
  <si>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</si>
  <si>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</si>
  <si>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</si>
  <si>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</si>
  <si>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</si>
  <si>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</si>
  <si>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</si>
  <si>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</si>
  <si>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</si>
  <si>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</si>
  <si>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</si>
  <si>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</si>
  <si>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</si>
  <si>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</si>
  <si>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</si>
  <si>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</si>
  <si>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</si>
  <si>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</si>
  <si>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</si>
  <si>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</si>
  <si>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</si>
  <si>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</si>
  <si>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</si>
  <si>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</si>
  <si>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</si>
  <si>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</si>
  <si>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</si>
  <si>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</si>
  <si>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</si>
  <si>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</si>
  <si>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</si>
  <si>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</si>
  <si>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</si>
  <si>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</si>
  <si>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</si>
  <si>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</si>
  <si>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</si>
  <si>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</si>
  <si>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</si>
  <si>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</si>
  <si>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</si>
  <si>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</si>
  <si>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</si>
  <si>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</si>
  <si>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</si>
  <si>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</si>
  <si>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</si>
  <si>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</si>
  <si>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</si>
  <si>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</si>
  <si>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</si>
  <si>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</si>
  <si>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</si>
  <si>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</si>
  <si>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</si>
  <si>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</si>
  <si>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</si>
  <si>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</si>
  <si>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</si>
  <si>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</si>
  <si>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</si>
  <si>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</si>
  <si>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</si>
  <si>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</si>
  <si>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</si>
  <si>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</si>
  <si>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</si>
  <si>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</si>
  <si>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</si>
  <si>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</si>
  <si>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</si>
  <si>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</si>
  <si>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</si>
  <si>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</si>
  <si>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</si>
  <si>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</si>
  <si>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</si>
  <si>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</si>
  <si>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</si>
  <si>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</si>
  <si>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</si>
  <si>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</si>
  <si>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</si>
  <si>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</si>
  <si>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</si>
  <si>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</si>
  <si>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</si>
  <si>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</si>
  <si>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</si>
  <si>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</si>
  <si>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</si>
  <si>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</si>
  <si>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</si>
  <si>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</si>
  <si>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</si>
  <si>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</si>
  <si>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</si>
  <si>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</si>
  <si>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</si>
  <si>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</si>
  <si>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</si>
  <si>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</si>
  <si>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</si>
  <si>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</si>
  <si>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</si>
  <si>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</si>
  <si>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</si>
  <si>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</si>
  <si>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</si>
  <si>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</si>
  <si>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</si>
  <si>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</si>
  <si>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</si>
  <si>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</si>
  <si>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</si>
  <si>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</si>
  <si>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</si>
  <si>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</si>
  <si>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</si>
  <si>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</si>
  <si>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</si>
  <si>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</si>
  <si>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</si>
  <si>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</si>
  <si>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</si>
  <si>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</si>
  <si>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</si>
  <si>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</si>
  <si>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</si>
  <si>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</si>
  <si>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</si>
  <si>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</si>
  <si>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</si>
  <si>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</si>
  <si>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</si>
  <si>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</si>
  <si>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</si>
  <si>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</si>
  <si>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</si>
  <si>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</si>
  <si>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</si>
  <si>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</si>
  <si>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</si>
  <si>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</si>
  <si>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</si>
  <si>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</si>
  <si>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</si>
  <si>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</si>
  <si>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</si>
  <si>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</si>
  <si>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</si>
  <si>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</si>
  <si>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</si>
  <si>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</si>
  <si>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</si>
  <si>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</si>
  <si>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</si>
  <si>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</si>
  <si>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</si>
  <si>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</si>
  <si>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</si>
  <si>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</si>
  <si>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</si>
  <si>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</si>
  <si>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</si>
  <si>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</si>
  <si>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</si>
  <si>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</si>
  <si>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</si>
  <si>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</si>
  <si>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</si>
  <si>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</si>
  <si>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</si>
  <si>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</si>
  <si>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</si>
  <si>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</si>
  <si>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</si>
  <si>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</si>
  <si>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</si>
  <si>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</si>
  <si>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</si>
  <si>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</si>
  <si>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</si>
  <si>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</si>
  <si>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</si>
  <si>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</si>
  <si>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</si>
  <si>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</si>
  <si>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</si>
  <si>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</si>
  <si>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</si>
  <si>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</si>
  <si>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</si>
  <si>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</si>
  <si>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</si>
  <si>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</si>
  <si>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</si>
  <si>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</si>
  <si>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</si>
  <si>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</si>
  <si>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</si>
  <si>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</si>
  <si>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</si>
  <si>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</si>
  <si>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</si>
  <si>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</si>
  <si>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</si>
  <si>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</si>
  <si>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</si>
  <si>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</si>
  <si>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</si>
  <si>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</si>
  <si>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</si>
  <si>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</si>
  <si>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</si>
  <si>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</si>
  <si>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</si>
  <si>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</si>
  <si>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</si>
  <si>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</si>
  <si>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</si>
  <si>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</si>
  <si>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</si>
  <si>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</si>
  <si>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</si>
  <si>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</si>
  <si>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</si>
  <si>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</si>
  <si>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</si>
  <si>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</si>
  <si>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</si>
  <si>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</si>
  <si>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</si>
  <si>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</si>
  <si>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</si>
  <si>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</si>
  <si>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</si>
  <si>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</si>
  <si>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</si>
  <si>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</si>
  <si>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</si>
  <si>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</si>
  <si>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</si>
  <si>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</si>
  <si>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</si>
  <si>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</si>
  <si>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</si>
  <si>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</si>
  <si>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</si>
  <si>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</si>
  <si>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</si>
  <si>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</si>
  <si>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</si>
  <si>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</si>
  <si>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</si>
  <si>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</si>
  <si>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</si>
  <si>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</si>
  <si>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</si>
  <si>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</si>
  <si>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</si>
  <si>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</si>
  <si>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</si>
  <si>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</si>
  <si>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</si>
  <si>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</si>
  <si>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</si>
  <si>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</si>
  <si>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</si>
  <si>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</si>
  <si>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</si>
  <si>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</si>
  <si>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</si>
  <si>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</si>
  <si>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</si>
  <si>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</si>
  <si>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</si>
  <si>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</si>
  <si>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</si>
  <si>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</si>
  <si>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</si>
  <si>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</si>
  <si>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</si>
  <si>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</si>
  <si>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</si>
  <si>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</si>
  <si>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</si>
  <si>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</si>
  <si>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</si>
  <si>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</si>
  <si>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</si>
  <si>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</si>
  <si>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</si>
  <si>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</si>
  <si>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</si>
  <si>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</si>
  <si>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</si>
  <si>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</si>
  <si>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</si>
  <si>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</si>
  <si>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</si>
  <si>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</si>
  <si>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</si>
  <si>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</si>
  <si>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</si>
  <si>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</si>
  <si>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</si>
  <si>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</si>
  <si>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</si>
  <si>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</si>
  <si>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</si>
  <si>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</si>
  <si>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</si>
  <si>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</si>
  <si>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</si>
  <si>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</si>
  <si>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</si>
  <si>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</si>
  <si>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</si>
  <si>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</si>
  <si>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</si>
  <si>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</si>
  <si>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</si>
  <si>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</si>
  <si>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</si>
  <si>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</si>
  <si>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</si>
  <si>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</si>
  <si>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</si>
  <si>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</si>
  <si>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</si>
  <si>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</si>
  <si>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</si>
  <si>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</si>
  <si>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</si>
  <si>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</si>
  <si>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</si>
  <si>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</si>
  <si>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</si>
  <si>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</si>
  <si>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</si>
  <si>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</si>
  <si>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</si>
  <si>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</si>
  <si>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</si>
  <si>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</si>
  <si>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</si>
  <si>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</si>
  <si>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</si>
  <si>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</si>
  <si>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</si>
  <si>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</si>
  <si>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</si>
  <si>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</si>
  <si>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</si>
  <si>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</si>
  <si>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</si>
  <si>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</si>
  <si>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</si>
  <si>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</si>
  <si>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</si>
  <si>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</si>
  <si>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</si>
  <si>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</si>
  <si>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</si>
  <si>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</si>
  <si>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</si>
  <si>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</si>
  <si>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</si>
  <si>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</si>
  <si>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</si>
  <si>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</si>
  <si>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</si>
  <si>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</si>
  <si>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</si>
  <si>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</si>
  <si>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</si>
  <si>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</si>
  <si>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</si>
  <si>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</si>
  <si>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</si>
  <si>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</si>
  <si>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</si>
  <si>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</si>
  <si>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</si>
  <si>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</si>
  <si>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</si>
  <si>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</si>
  <si>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</si>
  <si>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</si>
  <si>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</si>
  <si>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</si>
  <si>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</si>
  <si>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</si>
  <si>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</si>
  <si>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</si>
  <si>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</si>
  <si>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</si>
  <si>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</si>
  <si>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</si>
  <si>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</si>
  <si>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</si>
  <si>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</si>
  <si>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</si>
  <si>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</si>
  <si>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</si>
  <si>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</si>
  <si>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</si>
  <si>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</si>
  <si>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</si>
  <si>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</si>
  <si>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</si>
  <si>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</si>
  <si>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</si>
  <si>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</si>
  <si>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</si>
  <si>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</si>
  <si>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</si>
  <si>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</si>
  <si>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</si>
  <si>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</si>
  <si>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</si>
  <si>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</si>
  <si>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</si>
  <si>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</si>
  <si>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</si>
  <si>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</si>
  <si>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</si>
  <si>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</si>
  <si>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</si>
  <si>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</si>
  <si>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</si>
  <si>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</si>
  <si>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</si>
  <si>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</si>
  <si>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</si>
  <si>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</si>
  <si>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</si>
  <si>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</si>
  <si>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</si>
  <si>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</si>
  <si>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</si>
  <si>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</si>
  <si>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</si>
  <si>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</si>
  <si>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</si>
  <si>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</si>
  <si>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</si>
  <si>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</si>
  <si>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</si>
  <si>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</si>
  <si>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</si>
  <si>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</si>
  <si>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</si>
  <si>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</si>
  <si>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</si>
  <si>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</si>
  <si>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</si>
  <si>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</si>
  <si>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</si>
  <si>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</si>
  <si>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</si>
  <si>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</si>
  <si>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</si>
  <si>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</si>
  <si>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</si>
  <si>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</si>
  <si>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</si>
  <si>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</si>
  <si>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</si>
  <si>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</si>
  <si>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</si>
  <si>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</si>
  <si>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</si>
  <si>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</si>
  <si>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</si>
  <si>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</si>
  <si>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</si>
  <si>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</si>
  <si>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</si>
  <si>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</si>
  <si>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</si>
  <si>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</si>
  <si>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</si>
  <si>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</si>
  <si>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</si>
  <si>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</si>
  <si>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</si>
  <si>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</si>
  <si>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</si>
  <si>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</si>
  <si>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</si>
  <si>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</si>
  <si>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</si>
  <si>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</si>
  <si>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</si>
  <si>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</si>
  <si>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</si>
  <si>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</si>
  <si>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</si>
  <si>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</si>
  <si>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</si>
  <si>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</si>
  <si>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</si>
  <si>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</si>
  <si>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</si>
  <si>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</si>
  <si>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</si>
  <si>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</si>
  <si>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</si>
  <si>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</si>
  <si>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</si>
  <si>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</si>
  <si>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</si>
  <si>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</si>
  <si>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</si>
  <si>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</si>
  <si>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</si>
  <si>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</si>
  <si>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</si>
  <si>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</si>
  <si>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</si>
  <si>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</si>
  <si>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</si>
  <si>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</si>
  <si>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</si>
  <si>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</si>
  <si>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</si>
  <si>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</si>
  <si>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</si>
  <si>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</si>
  <si>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</si>
  <si>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</si>
  <si>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</si>
  <si>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</si>
  <si>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</si>
  <si>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</si>
  <si>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</si>
  <si>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</si>
  <si>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</si>
  <si>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</si>
  <si>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</si>
  <si>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</si>
  <si>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</si>
  <si>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</si>
  <si>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</si>
  <si>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</si>
  <si>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</si>
  <si>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</si>
  <si>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</si>
  <si>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</si>
  <si>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</si>
  <si>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</si>
  <si>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</si>
  <si>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</si>
  <si>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</si>
  <si>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</si>
  <si>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</si>
  <si>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</si>
  <si>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</si>
  <si>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</si>
  <si>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</si>
  <si>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</si>
  <si>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</si>
  <si>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</si>
  <si>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</si>
  <si>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</si>
  <si>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</si>
  <si>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</si>
  <si>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</si>
  <si>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</si>
  <si>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</si>
  <si>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</si>
  <si>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</si>
  <si>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</si>
  <si>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</si>
  <si>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</si>
  <si>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</si>
  <si>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</si>
  <si>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</si>
  <si>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</si>
  <si>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</si>
  <si>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</si>
  <si>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</si>
  <si>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</si>
  <si>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</si>
  <si>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</si>
  <si>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</si>
  <si>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</si>
  <si>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</si>
  <si>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</si>
  <si>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</si>
  <si>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</si>
  <si>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</si>
  <si>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</si>
  <si>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</si>
  <si>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</si>
  <si>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</si>
  <si>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</si>
  <si>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</si>
  <si>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</si>
  <si>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</si>
  <si>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</si>
  <si>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</si>
  <si>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</si>
  <si>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</si>
  <si>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</si>
  <si>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</si>
  <si>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</si>
  <si>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</si>
  <si>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</si>
  <si>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</si>
  <si>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</si>
  <si>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</si>
  <si>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</si>
  <si>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</si>
  <si>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</si>
  <si>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</si>
  <si>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</si>
  <si>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</si>
  <si>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</si>
  <si>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</si>
  <si>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</si>
  <si>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</si>
  <si>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</si>
  <si>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</si>
  <si>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</si>
  <si>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</si>
  <si>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</si>
  <si>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</si>
  <si>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</si>
  <si>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</si>
  <si>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</si>
  <si>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</si>
  <si>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</si>
  <si>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</si>
  <si>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</si>
  <si>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</si>
  <si>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</si>
  <si>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</si>
  <si>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</si>
  <si>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</si>
  <si>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</si>
  <si>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</si>
  <si>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</si>
  <si>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</si>
  <si>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</si>
  <si>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</si>
  <si>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</si>
  <si>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</si>
  <si>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</si>
  <si>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</si>
  <si>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</si>
  <si>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</si>
  <si>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</si>
  <si>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</si>
  <si>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</si>
  <si>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</si>
  <si>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</si>
  <si>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</si>
  <si>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</si>
  <si>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</si>
  <si>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</si>
  <si>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</si>
  <si>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</si>
  <si>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</si>
  <si>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</si>
  <si>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</si>
  <si>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</si>
  <si>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</si>
  <si>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</si>
  <si>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</si>
  <si>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</si>
  <si>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</si>
  <si>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</si>
  <si>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</si>
  <si>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</si>
  <si>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</si>
  <si>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</si>
  <si>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</si>
  <si>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</si>
  <si>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</si>
  <si>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</si>
  <si>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</si>
  <si>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</si>
  <si>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</si>
  <si>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</si>
  <si>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</si>
  <si>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</si>
  <si>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</si>
  <si>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</si>
  <si>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</si>
  <si>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</si>
  <si>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</si>
  <si>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</si>
  <si>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</si>
  <si>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</si>
  <si>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</si>
  <si>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</si>
  <si>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</si>
  <si>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</si>
  <si>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</si>
  <si>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</si>
  <si>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</si>
  <si>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</si>
  <si>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</si>
  <si>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</si>
  <si>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</si>
  <si>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</si>
  <si>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</si>
  <si>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</si>
  <si>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</si>
  <si>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</si>
  <si>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</si>
  <si>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</si>
  <si>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</si>
  <si>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</si>
  <si>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</si>
  <si>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</si>
  <si>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</si>
  <si>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</si>
  <si>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</si>
  <si>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</si>
  <si>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</si>
  <si>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</si>
  <si>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</si>
  <si>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</si>
  <si>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</si>
  <si>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</si>
  <si>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</si>
  <si>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</si>
  <si>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</si>
  <si>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</si>
  <si>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</si>
  <si>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</si>
  <si>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</si>
  <si>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</si>
  <si>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</si>
  <si>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</si>
  <si>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</si>
  <si>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</si>
  <si>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</si>
  <si>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</si>
  <si>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</si>
  <si>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</si>
  <si>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</si>
  <si>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</si>
  <si>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</si>
  <si>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</si>
  <si>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</si>
  <si>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</si>
  <si>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</si>
  <si>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</si>
  <si>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</si>
  <si>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</si>
  <si>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</si>
  <si>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</si>
  <si>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</si>
  <si>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</si>
  <si>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</si>
  <si>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</si>
  <si>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</si>
  <si>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</si>
  <si>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</si>
  <si>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</si>
  <si>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</si>
  <si>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</si>
  <si>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</si>
  <si>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</si>
  <si>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</si>
  <si>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</si>
  <si>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</si>
  <si>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</si>
  <si>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</si>
  <si>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</si>
  <si>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</si>
  <si>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</si>
  <si>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</si>
  <si>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</si>
  <si>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</si>
  <si>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</si>
  <si>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</si>
  <si>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</si>
  <si>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</si>
  <si>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</si>
  <si>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</si>
  <si>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</si>
  <si>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</si>
  <si>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</si>
  <si>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</si>
  <si>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</si>
  <si>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</si>
  <si>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</si>
  <si>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</si>
  <si>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</si>
  <si>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</si>
  <si>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</si>
  <si>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</si>
  <si>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</si>
  <si>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</si>
  <si>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</si>
  <si>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</si>
  <si>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</si>
  <si>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</si>
  <si>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</si>
  <si>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</si>
  <si>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</si>
  <si>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</si>
  <si>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</si>
  <si>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</si>
  <si>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</si>
  <si>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</si>
  <si>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</si>
  <si>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</si>
  <si>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</si>
  <si>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</si>
  <si>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</si>
  <si>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</si>
  <si>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</si>
  <si>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</si>
  <si>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</si>
  <si>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</si>
  <si>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</si>
  <si>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</si>
  <si>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</si>
  <si>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</si>
  <si>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</si>
  <si>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</si>
  <si>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</si>
  <si>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</si>
  <si>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</si>
  <si>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</si>
  <si>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</si>
  <si>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</si>
  <si>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</si>
  <si>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</si>
  <si>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</si>
  <si>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</si>
  <si>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</si>
  <si>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</si>
  <si>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</si>
  <si>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</si>
  <si>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</si>
  <si>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</si>
  <si>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</si>
  <si>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</si>
  <si>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</si>
  <si>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</si>
  <si>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</si>
  <si>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</si>
  <si>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</si>
  <si>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</si>
  <si>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</si>
  <si>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</si>
  <si>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</si>
  <si>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</si>
  <si>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</si>
  <si>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</si>
  <si>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</si>
  <si>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</si>
  <si>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</si>
  <si>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</si>
  <si>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</si>
  <si>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</si>
  <si>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</si>
  <si>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</si>
  <si>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</si>
  <si>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</si>
  <si>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</si>
  <si>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</si>
  <si>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</si>
  <si>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</si>
  <si>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</si>
  <si>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</si>
  <si>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</si>
  <si>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</si>
  <si>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</si>
  <si>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</si>
  <si>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</si>
  <si>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</si>
  <si>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</si>
  <si>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</si>
  <si>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</si>
  <si>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</si>
  <si>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</si>
  <si>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</si>
  <si>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</si>
  <si>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</si>
  <si>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</si>
  <si>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</si>
  <si>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</si>
  <si>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</si>
  <si>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</si>
  <si>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</si>
  <si>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</si>
  <si>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</si>
  <si>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</si>
  <si>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</si>
  <si>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</si>
  <si>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</si>
  <si>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</si>
  <si>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</si>
  <si>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</si>
  <si>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</si>
  <si>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</si>
  <si>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</si>
  <si>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</si>
  <si>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</si>
  <si>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</si>
  <si>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</si>
  <si>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</si>
  <si>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</si>
  <si>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</si>
  <si>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</si>
  <si>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</si>
  <si>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</si>
  <si>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</si>
  <si>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</si>
  <si>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</si>
  <si>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</si>
  <si>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</si>
  <si>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</si>
  <si>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</si>
  <si>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</si>
  <si>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</si>
  <si>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</si>
  <si>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</si>
  <si>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</si>
  <si>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</si>
  <si>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</si>
  <si>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</si>
  <si>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</si>
  <si>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</si>
  <si>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</si>
  <si>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</si>
  <si>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</si>
  <si>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</si>
  <si>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</si>
  <si>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</si>
  <si>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</si>
  <si>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</si>
  <si>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</si>
  <si>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</si>
  <si>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</si>
  <si>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</si>
  <si>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</si>
  <si>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</si>
  <si>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</si>
  <si>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</si>
  <si>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</si>
  <si>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</si>
  <si>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</si>
  <si>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</si>
  <si>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</si>
  <si>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</si>
  <si>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</si>
  <si>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</si>
  <si>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</si>
  <si>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</si>
  <si>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</si>
  <si>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</si>
  <si>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</si>
  <si>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</si>
  <si>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</si>
  <si>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</si>
  <si>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</si>
  <si>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</si>
  <si>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</si>
  <si>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</si>
  <si>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</si>
  <si>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</si>
  <si>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</si>
  <si>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</si>
  <si>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</si>
  <si>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</si>
  <si>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</si>
  <si>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</si>
  <si>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</si>
  <si>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</si>
  <si>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</si>
  <si>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</si>
  <si>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</si>
  <si>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</si>
  <si>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</si>
  <si>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</si>
  <si>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</si>
  <si>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</si>
  <si>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</si>
  <si>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</si>
  <si>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</si>
  <si>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</si>
  <si>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</si>
  <si>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</si>
  <si>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</si>
  <si>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</si>
  <si>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</si>
  <si>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</si>
  <si>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</si>
  <si>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</si>
  <si>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</si>
  <si>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</si>
  <si>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</si>
  <si>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</si>
  <si>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</si>
  <si>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</si>
  <si>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</si>
  <si>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</si>
  <si>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</si>
  <si>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</si>
  <si>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</si>
  <si>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</si>
  <si>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</si>
  <si>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</si>
  <si>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</si>
  <si>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</si>
  <si>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</si>
  <si>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</si>
  <si>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</si>
  <si>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</si>
  <si>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</si>
  <si>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</si>
  <si>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</si>
  <si>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</si>
  <si>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</si>
  <si>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</si>
  <si>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</si>
  <si>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</si>
  <si>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</si>
  <si>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</si>
  <si>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</si>
  <si>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</si>
  <si>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</si>
  <si>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</si>
  <si>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</si>
  <si>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</si>
  <si>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</si>
  <si>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</si>
  <si>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</si>
  <si>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</si>
  <si>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</si>
  <si>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</si>
  <si>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</si>
  <si>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</si>
  <si>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</si>
  <si>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</si>
  <si>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</si>
  <si>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</si>
  <si>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</si>
  <si>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</si>
  <si>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</si>
  <si>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</si>
  <si>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</si>
  <si>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</si>
  <si>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</si>
  <si>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</si>
  <si>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</si>
  <si>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</si>
  <si>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</si>
  <si>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</si>
  <si>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</si>
  <si>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</si>
  <si>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</si>
  <si>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</si>
  <si>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</si>
  <si>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</si>
  <si>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</si>
  <si>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</si>
  <si>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</si>
  <si>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</si>
  <si>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</si>
  <si>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</si>
  <si>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</si>
  <si>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</si>
  <si>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</si>
  <si>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</si>
  <si>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</si>
  <si>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</si>
  <si>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</si>
  <si>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</si>
  <si>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</si>
  <si>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</si>
  <si>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</si>
  <si>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</si>
  <si>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</si>
  <si>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</si>
  <si>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</si>
  <si>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</si>
  <si>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</si>
  <si>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</si>
  <si>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</si>
  <si>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</si>
  <si>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</si>
  <si>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</si>
  <si>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</si>
  <si>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</si>
  <si>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</si>
  <si>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</si>
  <si>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</si>
  <si>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</si>
  <si>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</si>
  <si>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</si>
  <si>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</si>
  <si>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</si>
  <si>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</si>
  <si>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</si>
  <si>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</si>
  <si>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</si>
  <si>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</si>
  <si>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</si>
  <si>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</si>
  <si>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</si>
  <si>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</si>
  <si>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</si>
  <si>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</si>
  <si>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</si>
  <si>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</si>
  <si>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</si>
  <si>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</si>
  <si>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</si>
  <si>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</si>
  <si>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</si>
  <si>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</si>
  <si>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</si>
  <si>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</si>
  <si>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</si>
  <si>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</si>
  <si>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</si>
  <si>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</si>
  <si>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</si>
  <si>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</si>
  <si>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</si>
  <si>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</si>
  <si>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</si>
  <si>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</si>
  <si>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</si>
  <si>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</si>
  <si>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</si>
  <si>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</si>
  <si>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</si>
  <si>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</si>
  <si>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</si>
  <si>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</si>
  <si>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</si>
  <si>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</si>
  <si>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</si>
  <si>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</si>
  <si>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</si>
  <si>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</si>
  <si>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</si>
  <si>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</si>
  <si>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</si>
  <si>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</si>
  <si>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</si>
  <si>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</si>
  <si>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</si>
  <si>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</si>
  <si>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</si>
  <si>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</si>
  <si>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</si>
  <si>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</si>
  <si>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</si>
  <si>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</si>
  <si>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</si>
  <si>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</si>
  <si>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</si>
  <si>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</si>
  <si>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</si>
  <si>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</si>
  <si>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</si>
  <si>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</si>
  <si>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</si>
  <si>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</si>
  <si>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</si>
  <si>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</si>
  <si>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</si>
  <si>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</si>
  <si>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</si>
  <si>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</si>
  <si>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</si>
  <si>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</si>
  <si>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</si>
  <si>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</si>
  <si>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</si>
  <si>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</si>
  <si>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</si>
  <si>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</si>
  <si>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</si>
  <si>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</si>
  <si>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</si>
  <si>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</si>
  <si>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</si>
  <si>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</si>
  <si>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</si>
  <si>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</si>
  <si>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</si>
  <si>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</si>
  <si>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</si>
  <si>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</si>
  <si>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</si>
  <si>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</si>
  <si>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</si>
  <si>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</si>
  <si>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</si>
  <si>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</si>
  <si>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</si>
  <si>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</si>
  <si>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</si>
  <si>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</si>
  <si>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</si>
  <si>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</si>
  <si>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</si>
  <si>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</si>
  <si>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</si>
  <si>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</si>
  <si>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</si>
  <si>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</si>
  <si>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</si>
  <si>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</si>
  <si>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</si>
  <si>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</si>
  <si>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</si>
  <si>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</si>
  <si>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</si>
  <si>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</si>
  <si>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</si>
  <si>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</si>
  <si>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</si>
  <si>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</si>
  <si>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</si>
  <si>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</si>
  <si>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</si>
  <si>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</si>
  <si>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</si>
  <si>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</si>
  <si>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</si>
  <si>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</si>
  <si>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</si>
  <si>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</si>
  <si>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</si>
  <si>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</si>
  <si>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</si>
  <si>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</si>
  <si>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</si>
  <si>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</si>
  <si>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</si>
  <si>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</si>
  <si>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</si>
  <si>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</si>
  <si>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</si>
  <si>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</si>
  <si>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</si>
  <si>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</si>
  <si>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</si>
  <si>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</si>
  <si>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</si>
  <si>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</si>
  <si>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</si>
  <si>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</si>
  <si>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</si>
  <si>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</si>
  <si>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</si>
  <si>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</si>
  <si>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</si>
  <si>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</si>
  <si>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</si>
  <si>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</si>
  <si>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</si>
  <si>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</si>
  <si>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</si>
  <si>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</si>
  <si>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</si>
  <si>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</si>
  <si>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</si>
  <si>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</si>
  <si>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</si>
  <si>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</si>
  <si>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</si>
  <si>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</si>
  <si>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</si>
  <si>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</si>
  <si>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</si>
  <si>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</si>
  <si>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</si>
  <si>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</si>
  <si>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</si>
  <si>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</si>
  <si>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</si>
  <si>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</si>
  <si>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</si>
  <si>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</si>
  <si>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</si>
  <si>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</si>
  <si>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</si>
  <si>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</si>
  <si>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</si>
  <si>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</si>
  <si>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</si>
  <si>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</si>
  <si>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</si>
  <si>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</si>
  <si>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</si>
  <si>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</si>
  <si>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</si>
  <si>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</si>
  <si>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</si>
  <si>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</si>
  <si>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</si>
  <si>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</si>
  <si>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</si>
  <si>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</si>
  <si>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</si>
  <si>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</si>
  <si>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</si>
  <si>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</si>
  <si>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</si>
  <si>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</si>
  <si>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</si>
  <si>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</si>
  <si>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</si>
  <si>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</si>
  <si>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</si>
  <si>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</si>
  <si>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</si>
  <si>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</si>
  <si>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</si>
  <si>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</si>
  <si>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</si>
  <si>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</si>
  <si>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</si>
  <si>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</si>
  <si>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</si>
  <si>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</si>
  <si>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</si>
  <si>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</si>
  <si>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</si>
  <si>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</si>
  <si>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</si>
  <si>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</si>
  <si>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</si>
  <si>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</si>
  <si>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</si>
  <si>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</si>
  <si>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</si>
  <si>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</si>
  <si>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</si>
  <si>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</si>
  <si>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</si>
  <si>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</si>
  <si>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</si>
  <si>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</si>
  <si>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</si>
  <si>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</si>
  <si>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</si>
  <si>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</si>
  <si>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</si>
  <si>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</si>
  <si>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</si>
  <si>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</si>
  <si>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</si>
  <si>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</si>
  <si>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</si>
  <si>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</si>
  <si>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</si>
  <si>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</si>
  <si>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</si>
  <si>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</si>
  <si>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</si>
  <si>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</si>
  <si>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</si>
  <si>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</si>
  <si>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</si>
  <si>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</si>
  <si>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</si>
  <si>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</si>
  <si>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</si>
  <si>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</si>
  <si>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</si>
  <si>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</si>
  <si>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</si>
  <si>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</si>
  <si>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</si>
  <si>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</si>
  <si>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</si>
  <si>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</si>
  <si>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</si>
  <si>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</si>
  <si>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</si>
  <si>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</si>
  <si>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</si>
  <si>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</si>
  <si>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</si>
  <si>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</si>
  <si>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</si>
  <si>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</si>
  <si>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</si>
  <si>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</si>
  <si>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</si>
  <si>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</si>
  <si>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</si>
  <si>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</si>
  <si>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</si>
  <si>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</si>
  <si>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</si>
  <si>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</si>
  <si>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</si>
  <si>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</si>
  <si>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</si>
  <si>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</si>
  <si>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</si>
  <si>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</si>
  <si>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</si>
  <si>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</si>
  <si>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</si>
  <si>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</si>
  <si>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</si>
  <si>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</si>
  <si>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</si>
  <si>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</si>
  <si>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</si>
  <si>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</si>
  <si>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</si>
  <si>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</si>
  <si>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</si>
  <si>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</si>
  <si>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</si>
  <si>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</si>
  <si>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</si>
  <si>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</si>
  <si>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</si>
  <si>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</si>
  <si>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</si>
  <si>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</si>
  <si>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</si>
  <si>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</si>
  <si>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</si>
  <si>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</si>
  <si>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</si>
  <si>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</si>
  <si>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</si>
  <si>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</si>
  <si>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</si>
  <si>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</si>
  <si>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</si>
  <si>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</si>
  <si>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</si>
  <si>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</si>
  <si>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</si>
  <si>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</si>
  <si>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</si>
  <si>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</si>
  <si>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</si>
  <si>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</si>
  <si>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</si>
  <si>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</si>
  <si>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</si>
  <si>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</si>
  <si>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</si>
  <si>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</si>
  <si>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</si>
  <si>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</si>
  <si>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</si>
  <si>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</si>
  <si>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</si>
  <si>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</si>
  <si>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</si>
  <si>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</si>
  <si>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</si>
  <si>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</si>
  <si>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</si>
  <si>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</si>
  <si>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</si>
  <si>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</si>
  <si>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</si>
  <si>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</si>
  <si>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</si>
  <si>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</si>
  <si>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</si>
  <si>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</si>
  <si>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</si>
  <si>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</si>
  <si>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</si>
  <si>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</si>
  <si>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</si>
  <si>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</si>
  <si>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</si>
  <si>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</si>
  <si>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</si>
  <si>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</si>
  <si>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</si>
  <si>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</si>
  <si>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</si>
  <si>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</si>
  <si>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</si>
  <si>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</si>
  <si>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</si>
  <si>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</si>
  <si>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</si>
  <si>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</si>
  <si>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</si>
  <si>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</si>
  <si>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</si>
  <si>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</si>
  <si>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</si>
  <si>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</si>
  <si>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</si>
  <si>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</si>
  <si>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</si>
  <si>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</si>
  <si>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</si>
  <si>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</si>
  <si>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</si>
  <si>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</si>
  <si>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</si>
  <si>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</si>
  <si>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</si>
  <si>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</si>
  <si>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</si>
  <si>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</si>
  <si>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</si>
  <si>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</si>
  <si>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</si>
  <si>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</si>
  <si>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</si>
  <si>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</si>
  <si>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</si>
  <si>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</si>
  <si>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</si>
  <si>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</si>
  <si>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</si>
  <si>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</si>
  <si>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</si>
  <si>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</si>
  <si>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</si>
  <si>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</si>
  <si>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</si>
  <si>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</si>
  <si>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</si>
  <si>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</si>
  <si>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</si>
  <si>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</si>
  <si>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</si>
  <si>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</si>
  <si>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</si>
  <si>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</si>
  <si>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</si>
  <si>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</si>
  <si>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</si>
  <si>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</si>
  <si>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</si>
  <si>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</si>
  <si>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</si>
  <si>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</si>
  <si>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</si>
  <si>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</si>
  <si>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</si>
  <si>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</si>
  <si>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</si>
  <si>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</si>
  <si>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</si>
  <si>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</si>
  <si>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</si>
  <si>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</si>
  <si>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</si>
  <si>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</si>
  <si>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</si>
  <si>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</si>
  <si>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</si>
  <si>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</si>
  <si>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</si>
  <si>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</si>
  <si>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</si>
  <si>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</si>
  <si>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</si>
  <si>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</si>
  <si>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</si>
  <si>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</si>
  <si>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</si>
  <si>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</si>
  <si>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</si>
  <si>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</si>
  <si>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</si>
  <si>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</si>
  <si>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</si>
  <si>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</si>
  <si>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</si>
  <si>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</si>
  <si>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</si>
  <si>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</si>
  <si>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</si>
  <si>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</si>
  <si>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</si>
  <si>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</si>
  <si>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</si>
  <si>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</si>
  <si>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</si>
  <si>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</si>
  <si>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</si>
  <si>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</si>
  <si>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</si>
  <si>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</si>
  <si>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</si>
  <si>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</si>
  <si>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</si>
  <si>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</si>
  <si>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</si>
  <si>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</si>
  <si>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</si>
  <si>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</si>
  <si>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</si>
  <si>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</si>
  <si>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</si>
  <si>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</si>
  <si>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</si>
  <si>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</si>
  <si>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</si>
  <si>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</si>
  <si>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</si>
  <si>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</si>
  <si>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</si>
  <si>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</si>
  <si>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</si>
  <si>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</si>
  <si>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</si>
  <si>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</si>
  <si>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</si>
  <si>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</si>
  <si>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</si>
  <si>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</si>
  <si>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</si>
  <si>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</si>
  <si>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</si>
  <si>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</si>
  <si>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</si>
  <si>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</si>
  <si>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</si>
  <si>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</si>
  <si>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</si>
  <si>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</si>
  <si>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</si>
  <si>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</si>
  <si>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</si>
  <si>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</si>
  <si>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</si>
  <si>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</si>
  <si>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</si>
  <si>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</si>
  <si>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</si>
  <si>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</si>
  <si>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</si>
  <si>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</si>
  <si>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</si>
  <si>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</si>
  <si>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</si>
  <si>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</si>
  <si>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</si>
  <si>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</si>
  <si>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</si>
  <si>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</si>
  <si>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</si>
  <si>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</si>
  <si>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</si>
  <si>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</si>
  <si>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</si>
  <si>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</si>
  <si>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</si>
  <si>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</si>
  <si>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</si>
  <si>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</si>
  <si>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</si>
  <si>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</si>
  <si>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</si>
  <si>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</si>
  <si>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</si>
  <si>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</si>
  <si>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</si>
  <si>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</si>
  <si>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</si>
  <si>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</si>
  <si>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</si>
  <si>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</si>
  <si>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</si>
  <si>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</si>
  <si>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</si>
  <si>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</si>
  <si>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</si>
  <si>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</si>
  <si>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</si>
  <si>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</si>
  <si>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</si>
  <si>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</si>
  <si>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</si>
  <si>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</si>
  <si>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</si>
  <si>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</si>
  <si>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</si>
  <si>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</si>
  <si>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</si>
  <si>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</si>
  <si>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</si>
  <si>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</si>
  <si>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</si>
  <si>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</si>
  <si>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</si>
  <si>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</si>
  <si>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</si>
  <si>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</si>
  <si>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</si>
  <si>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</si>
  <si>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</si>
  <si>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</si>
  <si>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</si>
  <si>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</si>
  <si>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</si>
  <si>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</si>
  <si>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</si>
  <si>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</si>
  <si>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</si>
  <si>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</si>
  <si>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</si>
  <si>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</si>
  <si>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</si>
  <si>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</si>
  <si>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</si>
  <si>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</si>
  <si>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</si>
  <si>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</si>
  <si>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</si>
  <si>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</si>
  <si>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</si>
  <si>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</si>
  <si>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</si>
  <si>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</si>
  <si>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</si>
  <si>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</si>
  <si>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</si>
  <si>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</si>
  <si>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</si>
  <si>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</si>
  <si>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</si>
  <si>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</si>
  <si>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</si>
  <si>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</si>
  <si>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</si>
  <si>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</si>
  <si>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</si>
  <si>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</si>
  <si>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</si>
  <si>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</si>
  <si>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</si>
  <si>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</si>
  <si>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</si>
  <si>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</si>
  <si>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</si>
  <si>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</si>
  <si>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</si>
  <si>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</si>
  <si>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</si>
  <si>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</si>
  <si>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</si>
  <si>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</si>
  <si>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</si>
  <si>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</si>
  <si>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</si>
  <si>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</si>
  <si>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</si>
  <si>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</si>
  <si>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</si>
  <si>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</si>
  <si>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</si>
  <si>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</si>
  <si>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</si>
  <si>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</si>
  <si>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</si>
  <si>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</si>
  <si>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</si>
  <si>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</si>
  <si>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</si>
  <si>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</si>
  <si>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</si>
  <si>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</si>
  <si>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</si>
  <si>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</si>
  <si>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</si>
  <si>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</si>
  <si>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</si>
  <si>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</si>
  <si>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</si>
  <si>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</si>
  <si>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</si>
  <si>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</si>
  <si>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</si>
  <si>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</si>
  <si>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</si>
  <si>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</si>
  <si>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</si>
  <si>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</si>
  <si>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</si>
  <si>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</si>
  <si>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</si>
  <si>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</si>
  <si>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</si>
  <si>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</si>
  <si>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</si>
  <si>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</si>
  <si>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</si>
  <si>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</si>
  <si>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</si>
  <si>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</si>
  <si>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</si>
  <si>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</si>
  <si>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</si>
  <si>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</si>
  <si>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</si>
  <si>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</si>
  <si>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</si>
  <si>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</si>
  <si>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</si>
  <si>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</si>
  <si>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</si>
  <si>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</si>
  <si>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</si>
  <si>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</si>
  <si>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</si>
  <si>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</si>
  <si>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</si>
  <si>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</si>
  <si>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</si>
  <si>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</si>
  <si>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</si>
  <si>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</si>
  <si>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</si>
  <si>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</si>
  <si>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</si>
  <si>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</si>
  <si>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</si>
  <si>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</si>
  <si>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</si>
  <si>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</si>
  <si>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</si>
  <si>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</si>
  <si>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</si>
  <si>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</si>
  <si>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</si>
  <si>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</si>
  <si>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</si>
  <si>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</si>
  <si>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</si>
  <si>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</si>
  <si>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</si>
  <si>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</si>
  <si>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</si>
  <si>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</si>
  <si>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</si>
  <si>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</si>
  <si>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</si>
  <si>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</si>
  <si>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</si>
  <si>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</si>
  <si>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</si>
  <si>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</si>
  <si>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</si>
  <si>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</si>
  <si>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</si>
  <si>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</si>
  <si>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</si>
  <si>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</si>
  <si>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</si>
  <si>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</si>
  <si>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</si>
  <si>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</si>
  <si>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</si>
  <si>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</si>
  <si>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</si>
  <si>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</si>
  <si>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</si>
  <si>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</si>
  <si>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</si>
  <si>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</si>
  <si>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</si>
  <si>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</si>
  <si>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</si>
  <si>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</si>
  <si>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</si>
  <si>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</si>
  <si>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</si>
  <si>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</si>
  <si>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</si>
  <si>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</si>
  <si>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</si>
  <si>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</si>
  <si>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</si>
  <si>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</si>
  <si>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</si>
  <si>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</si>
  <si>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</si>
  <si>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</si>
  <si>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</si>
  <si>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</si>
  <si>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</si>
  <si>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</si>
  <si>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</si>
  <si>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</si>
  <si>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</si>
  <si>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</si>
  <si>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</si>
  <si>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</si>
  <si>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</si>
  <si>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</si>
  <si>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</si>
  <si>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</si>
  <si>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</si>
  <si>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</si>
  <si>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</si>
  <si>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</si>
  <si>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</si>
  <si>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</si>
  <si>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</si>
  <si>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</si>
  <si>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</si>
  <si>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</si>
  <si>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</si>
  <si>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</si>
  <si>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</si>
  <si>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</si>
  <si>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</si>
  <si>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</si>
  <si>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</si>
  <si>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</si>
  <si>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</si>
  <si>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</si>
  <si>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</si>
  <si>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</si>
  <si>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</si>
  <si>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</si>
  <si>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</si>
  <si>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</si>
  <si>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</si>
  <si>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</si>
  <si>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</si>
  <si>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</si>
  <si>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</si>
  <si>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</si>
  <si>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</si>
  <si>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</si>
  <si>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</si>
  <si>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</si>
  <si>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</si>
  <si>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</si>
  <si>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</si>
  <si>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</si>
  <si>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</si>
  <si>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</si>
  <si>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</si>
  <si>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</si>
  <si>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</si>
  <si>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</si>
  <si>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</si>
  <si>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</si>
  <si>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</si>
  <si>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</si>
  <si>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</si>
  <si>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</si>
  <si>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</si>
  <si>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</si>
  <si>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</si>
  <si>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</si>
  <si>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</si>
  <si>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</si>
  <si>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</si>
  <si>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</si>
  <si>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</si>
  <si>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</si>
  <si>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</si>
  <si>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</si>
  <si>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</si>
  <si>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</si>
  <si>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</si>
  <si>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</si>
  <si>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</si>
  <si>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</si>
  <si>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</si>
  <si>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</si>
  <si>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</si>
  <si>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</si>
  <si>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</si>
  <si>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</si>
  <si>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</si>
  <si>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</si>
  <si>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</si>
  <si>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</si>
  <si>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</si>
  <si>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</si>
  <si>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</si>
  <si>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</si>
  <si>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</si>
  <si>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</si>
  <si>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</si>
  <si>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</si>
  <si>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</si>
  <si>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</si>
  <si>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</si>
  <si>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</si>
  <si>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</si>
  <si>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</si>
  <si>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</si>
  <si>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</si>
  <si>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</si>
  <si>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</si>
  <si>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</si>
  <si>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</si>
  <si>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</si>
  <si>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</si>
  <si>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</si>
  <si>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</si>
  <si>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</si>
  <si>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</si>
  <si>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</si>
  <si>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</si>
  <si>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</si>
  <si>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</si>
  <si>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</si>
  <si>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</si>
  <si>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</si>
  <si>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</si>
  <si>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</si>
  <si>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</si>
  <si>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</si>
  <si>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</si>
  <si>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</si>
  <si>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</si>
  <si>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</si>
  <si>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</si>
  <si>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</si>
  <si>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</si>
  <si>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</si>
  <si>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</si>
  <si>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</si>
  <si>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</si>
  <si>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</si>
  <si>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</si>
  <si>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</si>
  <si>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</si>
  <si>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</si>
  <si>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</si>
  <si>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</si>
  <si>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</si>
  <si>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</si>
  <si>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</si>
  <si>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</si>
  <si>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</si>
  <si>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</si>
  <si>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</si>
  <si>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</si>
  <si>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</si>
  <si>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</si>
  <si>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</si>
  <si>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</si>
  <si>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</si>
  <si>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</si>
  <si>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</si>
  <si>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</si>
  <si>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</si>
  <si>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</si>
  <si>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</si>
  <si>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</si>
  <si>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</si>
  <si>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</si>
  <si>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</si>
  <si>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</si>
  <si>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</si>
  <si>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</si>
  <si>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</si>
  <si>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</si>
  <si>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</si>
  <si>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</si>
  <si>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</si>
  <si>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</si>
  <si>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</si>
  <si>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</si>
  <si>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</si>
  <si>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</si>
  <si>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</si>
  <si>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</si>
  <si>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</si>
  <si>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</si>
  <si>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</si>
  <si>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</si>
  <si>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</si>
  <si>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</si>
  <si>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</si>
  <si>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</si>
  <si>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</si>
  <si>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</si>
  <si>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</si>
  <si>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</si>
  <si>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</si>
  <si>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</si>
  <si>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</si>
  <si>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</si>
  <si>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</si>
  <si>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</si>
  <si>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</si>
  <si>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</si>
  <si>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</si>
  <si>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</si>
  <si>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</si>
  <si>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</si>
  <si>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</si>
  <si>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</si>
  <si>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</si>
  <si>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</si>
  <si>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</si>
  <si>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</si>
  <si>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</si>
  <si>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</si>
  <si>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</si>
  <si>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</si>
  <si>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</si>
  <si>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</si>
  <si>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</si>
  <si>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</si>
  <si>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</si>
  <si>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</si>
  <si>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</si>
  <si>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</si>
  <si>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</si>
  <si>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</si>
  <si>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</si>
  <si>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</si>
  <si>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</si>
  <si>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</si>
  <si>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</si>
  <si>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</si>
  <si>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</si>
  <si>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</si>
  <si>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</si>
  <si>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</si>
  <si>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</si>
  <si>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</si>
  <si>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</si>
  <si>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</si>
  <si>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</si>
  <si>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</si>
  <si>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</si>
  <si>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</si>
  <si>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</si>
  <si>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</si>
  <si>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</si>
  <si>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</si>
  <si>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</si>
  <si>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</si>
  <si>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</si>
  <si>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</si>
  <si>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</si>
  <si>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</si>
  <si>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</si>
  <si>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</si>
  <si>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</si>
  <si>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</si>
  <si>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</si>
  <si>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</si>
  <si>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</si>
  <si>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</si>
  <si>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</si>
  <si>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</si>
  <si>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</si>
  <si>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</si>
  <si>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</si>
  <si>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</si>
  <si>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</si>
  <si>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</si>
  <si>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</si>
  <si>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</si>
  <si>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</si>
  <si>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</si>
  <si>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</si>
  <si>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</si>
  <si>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</si>
  <si>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</si>
  <si>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</si>
  <si>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</si>
  <si>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</si>
  <si>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</si>
  <si>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</si>
  <si>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</si>
  <si>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</si>
  <si>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</si>
  <si>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</si>
  <si>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</si>
  <si>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</si>
  <si>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</si>
  <si>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</si>
  <si>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</si>
  <si>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</si>
  <si>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</si>
  <si>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</si>
  <si>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</si>
  <si>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</si>
  <si>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</si>
  <si>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</si>
  <si>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</si>
  <si>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</si>
  <si>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</si>
  <si>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</si>
  <si>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</si>
  <si>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</si>
  <si>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</si>
  <si>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</si>
  <si>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</si>
  <si>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</si>
  <si>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</si>
  <si>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</si>
  <si>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</si>
  <si>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</si>
  <si>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</si>
  <si>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</si>
  <si>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</si>
  <si>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</si>
  <si>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</si>
  <si>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</si>
  <si>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</si>
  <si>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</si>
  <si>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</si>
  <si>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</si>
  <si>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</si>
  <si>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</si>
  <si>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</si>
  <si>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</si>
  <si>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</si>
  <si>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</si>
  <si>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</si>
  <si>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</si>
  <si>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</si>
  <si>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</si>
  <si>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</si>
  <si>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</si>
  <si>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</si>
  <si>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</si>
  <si>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</si>
  <si>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</si>
  <si>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</si>
  <si>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</si>
  <si>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</si>
  <si>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</si>
  <si>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</si>
  <si>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</si>
  <si>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</si>
  <si>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</si>
  <si>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</si>
  <si>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</si>
  <si>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</si>
  <si>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</si>
  <si>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</si>
  <si>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</si>
  <si>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</si>
  <si>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</si>
  <si>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</si>
  <si>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</si>
  <si>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</si>
  <si>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</si>
  <si>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</si>
  <si>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</si>
  <si>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</si>
  <si>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</si>
  <si>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</si>
  <si>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</si>
  <si>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</si>
  <si>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</si>
  <si>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</si>
  <si>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</si>
  <si>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</si>
  <si>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</si>
  <si>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</si>
  <si>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</si>
  <si>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</si>
  <si>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</si>
  <si>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</si>
  <si>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</si>
  <si>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</si>
  <si>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</si>
  <si>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</si>
  <si>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</si>
  <si>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</si>
  <si>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</si>
  <si>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</si>
  <si>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</si>
  <si>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</si>
  <si>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</si>
  <si>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</si>
  <si>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</si>
  <si>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</si>
  <si>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</si>
  <si>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</si>
  <si>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</si>
  <si>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</si>
  <si>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</si>
  <si>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</si>
  <si>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</si>
  <si>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</si>
  <si>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</si>
  <si>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</si>
  <si>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</si>
  <si>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</si>
  <si>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</si>
  <si>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</si>
  <si>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</si>
  <si>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</si>
  <si>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</si>
  <si>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</si>
  <si>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</si>
  <si>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</si>
  <si>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</si>
  <si>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</si>
  <si>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</si>
  <si>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</si>
  <si>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</si>
  <si>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</si>
  <si>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</si>
  <si>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</si>
  <si>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</si>
  <si>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</si>
  <si>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</si>
  <si>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</si>
  <si>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</si>
  <si>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</si>
  <si>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</si>
  <si>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</si>
  <si>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</si>
  <si>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</si>
  <si>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</si>
  <si>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</si>
  <si>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</si>
  <si>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</si>
  <si>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</si>
  <si>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</si>
  <si>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</si>
  <si>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</si>
  <si>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</si>
  <si>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</si>
  <si>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</si>
  <si>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</si>
  <si>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</si>
  <si>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</si>
  <si>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</si>
  <si>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</si>
  <si>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</si>
  <si>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</si>
  <si>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</si>
  <si>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</si>
  <si>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</si>
  <si>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</si>
  <si>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</si>
  <si>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</si>
  <si>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</si>
  <si>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</si>
  <si>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</si>
  <si>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</si>
  <si>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</si>
  <si>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</si>
  <si>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</si>
  <si>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</si>
  <si>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</si>
  <si>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</si>
  <si>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</si>
  <si>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</si>
  <si>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</si>
  <si>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</si>
  <si>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</si>
  <si>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</si>
  <si>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</si>
  <si>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</si>
  <si>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</si>
  <si>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</si>
  <si>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</si>
  <si>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</si>
  <si>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</si>
  <si>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</si>
  <si>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</si>
  <si>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</si>
  <si>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</si>
  <si>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</si>
  <si>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</si>
  <si>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</si>
  <si>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</si>
  <si>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</si>
  <si>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</si>
  <si>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</si>
  <si>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</si>
  <si>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</si>
  <si>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</si>
  <si>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</si>
  <si>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</si>
  <si>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</si>
  <si>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</si>
  <si>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</si>
  <si>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</si>
  <si>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</si>
  <si>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</si>
  <si>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</si>
  <si>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</si>
  <si>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</si>
  <si>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</si>
  <si>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</si>
  <si>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</si>
  <si>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</si>
  <si>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</si>
  <si>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</si>
  <si>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</si>
  <si>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</si>
  <si>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</si>
  <si>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</si>
  <si>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</si>
  <si>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</si>
  <si>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</si>
  <si>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</si>
  <si>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</si>
  <si>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</si>
  <si>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</si>
  <si>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</si>
  <si>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</si>
  <si>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</si>
  <si>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</si>
  <si>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</si>
  <si>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</si>
  <si>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</si>
  <si>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</si>
  <si>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</si>
  <si>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</si>
  <si>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</si>
  <si>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</si>
  <si>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</si>
  <si>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</si>
  <si>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</si>
  <si>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</si>
  <si>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</si>
  <si>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</si>
  <si>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</si>
  <si>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</si>
  <si>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</si>
  <si>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</si>
  <si>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</si>
  <si>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</si>
  <si>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</si>
  <si>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</si>
  <si>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</si>
  <si>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</si>
  <si>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</si>
  <si>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</si>
  <si>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</si>
  <si>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</si>
  <si>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</si>
  <si>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</si>
  <si>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</si>
  <si>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</si>
  <si>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</si>
  <si>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</si>
  <si>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</si>
  <si>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</si>
  <si>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</si>
  <si>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</si>
  <si>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</si>
  <si>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</si>
  <si>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</si>
  <si>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</si>
  <si>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</si>
  <si>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</si>
  <si>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</si>
  <si>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</si>
  <si>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</si>
  <si>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</si>
  <si>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</si>
  <si>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</si>
  <si>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</si>
  <si>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</si>
  <si>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</si>
  <si>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</si>
  <si>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</si>
  <si>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</si>
  <si>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</si>
  <si>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</si>
  <si>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</si>
  <si>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</si>
  <si>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</si>
  <si>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</si>
  <si>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</si>
  <si>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</si>
  <si>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</si>
  <si>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</si>
  <si>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</si>
  <si>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</si>
  <si>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</si>
  <si>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</si>
  <si>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</si>
  <si>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</si>
  <si>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</si>
  <si>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</si>
  <si>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</si>
  <si>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</si>
  <si>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</si>
  <si>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</si>
  <si>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</si>
  <si>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</si>
  <si>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</si>
  <si>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</si>
  <si>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</si>
  <si>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</si>
  <si>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</si>
  <si>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</si>
  <si>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</si>
  <si>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</si>
  <si>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</si>
  <si>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</si>
  <si>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</si>
  <si>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</si>
  <si>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</si>
  <si>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</si>
  <si>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</si>
  <si>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</si>
  <si>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</si>
  <si>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</si>
  <si>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</si>
  <si>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</si>
  <si>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</si>
  <si>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</si>
  <si>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</si>
  <si>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</si>
  <si>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</si>
  <si>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</si>
  <si>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</si>
  <si>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</si>
  <si>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</si>
  <si>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</si>
  <si>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</si>
  <si>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</si>
  <si>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</si>
  <si>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</si>
  <si>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</si>
  <si>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</si>
  <si>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</si>
  <si>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</si>
  <si>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</si>
  <si>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</si>
  <si>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</si>
  <si>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</si>
  <si>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</si>
  <si>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</si>
  <si>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</si>
  <si>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</si>
  <si>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</si>
  <si>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</si>
  <si>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</si>
  <si>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</si>
  <si>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</si>
  <si>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</si>
  <si>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</si>
  <si>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</si>
  <si>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</si>
  <si>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</si>
  <si>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</si>
  <si>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</si>
  <si>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</si>
  <si>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</si>
  <si>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</si>
  <si>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</si>
  <si>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</si>
  <si>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</si>
  <si>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</si>
  <si>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</si>
  <si>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</si>
  <si>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</si>
  <si>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</si>
  <si>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</si>
  <si>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</si>
  <si>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</si>
  <si>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</si>
  <si>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</si>
  <si>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</si>
  <si>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</si>
  <si>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</si>
  <si>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</si>
  <si>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</si>
  <si>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</si>
  <si>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</si>
  <si>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</si>
  <si>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</si>
  <si>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</si>
  <si>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</si>
  <si>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</si>
  <si>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</si>
  <si>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</si>
  <si>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</si>
  <si>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</si>
  <si>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</si>
  <si>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</si>
  <si>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</si>
  <si>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</si>
  <si>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</si>
  <si>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</si>
  <si>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</si>
  <si>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</si>
  <si>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</si>
  <si>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</si>
  <si>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</si>
  <si>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</si>
  <si>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</si>
  <si>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</si>
  <si>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</si>
  <si>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</si>
  <si>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</si>
  <si>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</si>
  <si>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</si>
  <si>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</si>
  <si>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</si>
  <si>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</si>
  <si>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</si>
  <si>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</si>
  <si>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</si>
  <si>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</si>
  <si>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</si>
  <si>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</si>
  <si>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</si>
  <si>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</si>
  <si>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</si>
  <si>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</si>
  <si>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</si>
  <si>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</si>
  <si>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</si>
  <si>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</si>
  <si>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</si>
  <si>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</si>
  <si>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</si>
  <si>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</si>
  <si>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</si>
  <si>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</si>
  <si>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</si>
  <si>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</si>
  <si>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</si>
  <si>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</si>
  <si>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</si>
  <si>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</si>
  <si>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</si>
  <si>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</si>
  <si>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</si>
  <si>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</si>
  <si>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</si>
  <si>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</si>
  <si>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</si>
  <si>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</si>
  <si>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</si>
  <si>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</si>
  <si>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</si>
  <si>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</si>
  <si>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</si>
  <si>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</si>
  <si>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</si>
  <si>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</si>
  <si>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</si>
  <si>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</si>
  <si>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</si>
  <si>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</si>
  <si>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</si>
  <si>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</si>
  <si>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</si>
  <si>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</si>
  <si>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</si>
  <si>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</si>
  <si>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</si>
  <si>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</si>
  <si>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</si>
  <si>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</si>
  <si>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</si>
  <si>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</si>
  <si>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</si>
  <si>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</si>
  <si>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</si>
  <si>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</si>
  <si>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</si>
  <si>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</si>
  <si>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</si>
  <si>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</si>
  <si>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</si>
  <si>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</si>
  <si>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</si>
  <si>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</si>
  <si>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</si>
  <si>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</si>
  <si>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</si>
  <si>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</si>
  <si>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</si>
  <si>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</si>
  <si>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</si>
  <si>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</si>
  <si>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</si>
  <si>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</si>
  <si>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</si>
  <si>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</si>
  <si>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</si>
  <si>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</si>
  <si>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</si>
  <si>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</si>
  <si>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</si>
  <si>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</si>
  <si>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</si>
  <si>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</si>
  <si>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</si>
  <si>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</si>
  <si>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</si>
  <si>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</si>
  <si>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</si>
  <si>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</si>
  <si>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</si>
  <si>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</si>
  <si>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</si>
  <si>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</si>
  <si>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</si>
  <si>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</si>
  <si>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</si>
  <si>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</si>
  <si>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</si>
  <si>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</si>
  <si>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</si>
  <si>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</si>
  <si>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</si>
  <si>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</si>
  <si>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</si>
  <si>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</si>
  <si>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</si>
  <si>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</si>
  <si>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</si>
  <si>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</si>
  <si>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</si>
  <si>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</si>
  <si>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</si>
  <si>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</si>
  <si>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</si>
  <si>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</si>
  <si>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</si>
  <si>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</si>
  <si>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</si>
  <si>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</si>
  <si>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</si>
  <si>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</si>
  <si>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</si>
  <si>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</si>
  <si>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</si>
  <si>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</si>
  <si>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</si>
  <si>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</si>
  <si>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</si>
  <si>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</si>
  <si>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</si>
  <si>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</si>
  <si>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</si>
  <si>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</si>
  <si>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</si>
  <si>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</si>
  <si>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</si>
  <si>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</si>
  <si>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</si>
  <si>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</si>
  <si>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</si>
  <si>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</si>
  <si>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</si>
  <si>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</si>
  <si>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</si>
  <si>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</si>
  <si>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</si>
  <si>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</si>
  <si>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</si>
  <si>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</si>
  <si>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</si>
  <si>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</si>
  <si>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</si>
  <si>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</si>
  <si>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</si>
  <si>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</si>
  <si>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</si>
  <si>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</si>
  <si>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</si>
  <si>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</si>
  <si>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</si>
  <si>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</si>
  <si>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</si>
  <si>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</si>
  <si>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</si>
  <si>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</si>
  <si>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</si>
  <si>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</si>
  <si>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</si>
  <si>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</si>
  <si>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</si>
  <si>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</si>
  <si>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</si>
  <si>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</si>
  <si>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</si>
  <si>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</si>
  <si>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</si>
  <si>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</si>
  <si>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</si>
  <si>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</si>
  <si>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</si>
  <si>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</si>
  <si>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</si>
  <si>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</si>
  <si>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</si>
  <si>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</si>
  <si>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</si>
  <si>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</si>
  <si>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</si>
  <si>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</si>
  <si>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</si>
  <si>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</si>
  <si>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</si>
  <si>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</si>
  <si>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</si>
  <si>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</si>
  <si>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</si>
  <si>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</si>
  <si>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</si>
  <si>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</si>
  <si>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</si>
  <si>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</si>
  <si>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</si>
  <si>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</si>
  <si>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</si>
  <si>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</si>
  <si>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</si>
  <si>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</si>
  <si>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</si>
  <si>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</si>
  <si>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</si>
  <si>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</si>
  <si>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</si>
  <si>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</si>
  <si>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</si>
  <si>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</si>
  <si>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</si>
  <si>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</si>
  <si>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</si>
  <si>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</si>
  <si>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</si>
  <si>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</si>
  <si>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</si>
  <si>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</si>
  <si>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</si>
  <si>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</si>
  <si>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</si>
  <si>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</si>
  <si>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</si>
  <si>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</si>
  <si>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</si>
  <si>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</si>
  <si>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</si>
  <si>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</si>
  <si>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</si>
  <si>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</si>
  <si>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</si>
  <si>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</si>
  <si>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</si>
  <si>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</si>
  <si>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</si>
  <si>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</si>
  <si>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</si>
  <si>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</si>
  <si>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</si>
  <si>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</si>
  <si>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</si>
  <si>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</si>
  <si>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</si>
  <si>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</si>
  <si>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</si>
  <si>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</si>
  <si>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</si>
  <si>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</si>
  <si>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</si>
  <si>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</si>
  <si>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</si>
  <si>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</si>
  <si>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</si>
  <si>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</si>
  <si>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</si>
  <si>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</si>
  <si>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</si>
  <si>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</si>
  <si>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</si>
  <si>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</si>
  <si>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</si>
  <si>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</si>
  <si>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</si>
  <si>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</si>
  <si>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</si>
  <si>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</si>
  <si>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</si>
  <si>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</si>
  <si>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</si>
  <si>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</si>
  <si>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</si>
  <si>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</si>
  <si>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</si>
  <si>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</si>
  <si>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</si>
  <si>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</si>
  <si>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</si>
  <si>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</si>
  <si>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</si>
  <si>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</si>
  <si>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</si>
  <si>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</si>
  <si>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</si>
  <si>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</si>
  <si>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</si>
  <si>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</si>
  <si>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</si>
  <si>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</si>
  <si>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</si>
  <si>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</si>
  <si>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</si>
  <si>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</si>
  <si>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</si>
  <si>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</si>
  <si>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</si>
  <si>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</si>
  <si>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</si>
  <si>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</si>
  <si>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</si>
  <si>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</si>
  <si>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</si>
  <si>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</si>
  <si>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</si>
  <si>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</si>
  <si>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</si>
  <si>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</si>
  <si>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</si>
  <si>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</si>
  <si>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</si>
  <si>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</si>
  <si>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</si>
  <si>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</si>
  <si>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</si>
  <si>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</si>
  <si>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</si>
  <si>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</si>
  <si>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</si>
  <si>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</si>
  <si>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</si>
  <si>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</si>
  <si>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</si>
  <si>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</si>
  <si>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</si>
  <si>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</si>
  <si>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</si>
  <si>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</si>
  <si>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</si>
  <si>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</si>
  <si>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</si>
  <si>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</si>
  <si>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</si>
  <si>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</si>
  <si>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</si>
  <si>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</si>
  <si>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</si>
  <si>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</si>
  <si>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</si>
  <si>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</si>
  <si>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</si>
  <si>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</si>
  <si>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</si>
  <si>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</si>
  <si>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</si>
  <si>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</si>
  <si>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</si>
  <si>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</si>
  <si>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</si>
  <si>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</si>
  <si>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</si>
  <si>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</si>
  <si>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</si>
  <si>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</si>
  <si>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</si>
  <si>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</si>
  <si>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</si>
  <si>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</si>
  <si>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</si>
  <si>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</si>
  <si>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</si>
  <si>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</si>
  <si>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</si>
  <si>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</si>
  <si>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</si>
  <si>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</si>
  <si>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</si>
  <si>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</si>
  <si>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</si>
  <si>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</si>
  <si>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</si>
  <si>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</si>
  <si>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</si>
  <si>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</si>
  <si>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</si>
  <si>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</si>
  <si>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</si>
  <si>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</si>
  <si>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</si>
  <si>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</si>
  <si>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</si>
  <si>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</si>
  <si>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</si>
  <si>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</si>
  <si>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</si>
  <si>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</si>
  <si>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</si>
  <si>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</si>
  <si>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</si>
  <si>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</si>
  <si>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</si>
  <si>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</si>
  <si>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</si>
  <si>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</si>
  <si>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</si>
  <si>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</si>
  <si>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</si>
  <si>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</si>
  <si>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</si>
  <si>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</si>
  <si>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</si>
  <si>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</si>
  <si>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</si>
  <si>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</si>
  <si>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</si>
  <si>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</si>
  <si>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</si>
  <si>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</si>
  <si>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</si>
  <si>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</si>
  <si>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</si>
  <si>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</si>
  <si>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</si>
  <si>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</si>
  <si>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</si>
  <si>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</si>
  <si>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</si>
  <si>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</si>
  <si>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</si>
  <si>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</si>
  <si>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</si>
  <si>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</si>
  <si>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</si>
  <si>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</si>
  <si>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</si>
  <si>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</si>
  <si>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</si>
  <si>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</si>
  <si>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</si>
  <si>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</si>
  <si>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</si>
  <si>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</si>
  <si>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</si>
  <si>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</si>
  <si>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</si>
  <si>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</si>
  <si>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</si>
  <si>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</si>
  <si>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</si>
  <si>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</si>
  <si>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</si>
  <si>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</si>
  <si>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</si>
  <si>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</si>
  <si>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</si>
  <si>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</si>
  <si>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</si>
  <si>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</si>
  <si>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</si>
  <si>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</si>
  <si>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</si>
  <si>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</si>
  <si>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</si>
  <si>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</si>
  <si>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</si>
  <si>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</si>
  <si>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</si>
  <si>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</si>
  <si>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</si>
  <si>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</si>
  <si>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</si>
  <si>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</si>
  <si>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</si>
  <si>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</si>
  <si>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</si>
  <si>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</si>
  <si>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</si>
  <si>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</si>
  <si>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</si>
  <si>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</si>
  <si>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</si>
  <si>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</si>
  <si>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</si>
  <si>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</si>
  <si>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</si>
  <si>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</si>
  <si>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</si>
  <si>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</si>
  <si>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</si>
  <si>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</si>
  <si>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</si>
  <si>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</si>
  <si>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</si>
  <si>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</si>
  <si>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</si>
  <si>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</si>
  <si>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</si>
  <si>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</si>
  <si>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</si>
  <si>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</si>
  <si>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</si>
  <si>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</si>
  <si>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</si>
  <si>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</si>
  <si>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</si>
  <si>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</si>
  <si>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</si>
  <si>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</si>
  <si>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</si>
  <si>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</si>
  <si>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</si>
  <si>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</si>
  <si>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</si>
  <si>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</si>
  <si>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</si>
  <si>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</si>
  <si>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</si>
  <si>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</si>
  <si>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</si>
  <si>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</si>
  <si>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</si>
  <si>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</si>
  <si>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</si>
  <si>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</si>
  <si>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</si>
  <si>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</si>
  <si>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</si>
  <si>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</si>
  <si>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</si>
  <si>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</si>
  <si>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</si>
  <si>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</si>
  <si>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</si>
  <si>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</si>
  <si>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</si>
  <si>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</si>
  <si>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</si>
  <si>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</si>
  <si>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</si>
  <si>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</si>
  <si>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</si>
  <si>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</si>
  <si>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</si>
  <si>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</si>
  <si>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</si>
  <si>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</si>
  <si>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</si>
  <si>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</si>
  <si>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</si>
  <si>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</si>
  <si>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</si>
  <si>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</si>
  <si>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</si>
  <si>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</si>
  <si>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</si>
  <si>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</si>
  <si>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</si>
  <si>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</si>
  <si>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</si>
  <si>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</si>
  <si>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</si>
  <si>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</si>
  <si>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</si>
  <si>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</si>
  <si>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</si>
  <si>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</si>
  <si>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</si>
  <si>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</si>
  <si>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</si>
  <si>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</si>
  <si>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</si>
  <si>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</si>
  <si>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</si>
  <si>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</si>
  <si>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</si>
  <si>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</si>
  <si>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</si>
  <si>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</si>
  <si>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</si>
  <si>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</si>
  <si>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</si>
  <si>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</si>
  <si>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</si>
  <si>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</si>
  <si>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</si>
  <si>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</si>
  <si>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</si>
  <si>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</si>
  <si>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</si>
  <si>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</si>
  <si>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</si>
  <si>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</si>
  <si>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</si>
  <si>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</si>
  <si>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</si>
  <si>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</si>
  <si>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</si>
  <si>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</si>
  <si>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</si>
  <si>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</si>
  <si>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</si>
  <si>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</si>
  <si>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</si>
  <si>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</si>
  <si>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</si>
  <si>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</si>
  <si>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</si>
  <si>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</si>
  <si>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</si>
  <si>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</si>
  <si>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</si>
  <si>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</si>
  <si>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</si>
  <si>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</si>
  <si>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</si>
  <si>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</si>
  <si>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</si>
  <si>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</si>
  <si>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</si>
  <si>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</si>
  <si>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</si>
  <si>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</si>
  <si>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</si>
  <si>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</si>
  <si>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</si>
  <si>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</si>
  <si>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</si>
  <si>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</si>
  <si>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</si>
  <si>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</si>
  <si>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</si>
  <si>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</si>
  <si>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</si>
  <si>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</si>
  <si>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</si>
  <si>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</si>
  <si>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</si>
  <si>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</si>
  <si>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</si>
  <si>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</si>
  <si>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</si>
  <si>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</si>
  <si>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</si>
  <si>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</si>
  <si>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</si>
  <si>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</si>
  <si>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</si>
  <si>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</si>
  <si>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</si>
  <si>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</si>
  <si>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</si>
  <si>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</si>
  <si>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</si>
  <si>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</si>
  <si>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</si>
  <si>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</si>
  <si>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</si>
  <si>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</si>
  <si>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</si>
  <si>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</si>
  <si>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</si>
  <si>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</si>
  <si>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</si>
  <si>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</si>
  <si>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</si>
  <si>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</si>
  <si>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</si>
  <si>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</si>
  <si>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</si>
  <si>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</si>
  <si>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</si>
  <si>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</si>
  <si>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</si>
  <si>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</si>
  <si>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</si>
  <si>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</si>
  <si>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</si>
  <si>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</si>
  <si>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</si>
  <si>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</si>
  <si>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</si>
  <si>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</si>
  <si>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</si>
  <si>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</si>
  <si>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</si>
  <si>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</si>
  <si>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</si>
  <si>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</si>
  <si>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</si>
  <si>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</si>
  <si>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</si>
  <si>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</si>
  <si>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</si>
  <si>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</si>
  <si>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</si>
  <si>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</si>
  <si>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</si>
  <si>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</si>
  <si>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</si>
  <si>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</si>
  <si>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</si>
  <si>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</si>
  <si>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</si>
  <si>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</si>
  <si>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</si>
  <si>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</si>
  <si>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</si>
  <si>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</si>
  <si>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</si>
  <si>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</si>
  <si>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</si>
  <si>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</si>
  <si>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</si>
  <si>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</si>
  <si>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</si>
  <si>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</si>
  <si>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</si>
  <si>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</si>
  <si>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</si>
  <si>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</si>
  <si>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</si>
  <si>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</si>
  <si>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</si>
  <si>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</si>
  <si>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</si>
  <si>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</si>
  <si>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</si>
  <si>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</si>
  <si>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</si>
  <si>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</si>
  <si>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</si>
  <si>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</si>
  <si>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</si>
  <si>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</si>
  <si>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</si>
  <si>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</si>
  <si>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</si>
  <si>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</si>
  <si>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</si>
  <si>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</si>
  <si>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</si>
  <si>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</si>
  <si>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</si>
  <si>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</si>
  <si>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</si>
  <si>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</si>
  <si>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</si>
  <si>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</si>
  <si>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</si>
  <si>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</si>
  <si>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</si>
  <si>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</si>
  <si>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</si>
  <si>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</si>
  <si>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</si>
  <si>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</si>
  <si>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</si>
  <si>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</si>
  <si>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</si>
  <si>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</si>
  <si>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</si>
  <si>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</si>
  <si>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</si>
  <si>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</si>
  <si>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</si>
  <si>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</si>
  <si>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</si>
  <si>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</si>
  <si>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</si>
  <si>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</si>
  <si>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</si>
  <si>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</si>
  <si>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</si>
  <si>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</si>
  <si>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</si>
  <si>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</si>
  <si>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</si>
  <si>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</si>
  <si>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</si>
  <si>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</si>
  <si>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</si>
  <si>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</si>
  <si>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</si>
  <si>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</si>
  <si>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</si>
  <si>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</si>
  <si>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</si>
  <si>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</si>
  <si>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</si>
  <si>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</si>
  <si>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</si>
  <si>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</si>
  <si>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</si>
  <si>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</si>
  <si>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</si>
  <si>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</si>
  <si>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</si>
  <si>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</si>
  <si>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</si>
  <si>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</si>
  <si>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</si>
  <si>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</si>
  <si>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</si>
  <si>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</si>
  <si>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</si>
  <si>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</si>
  <si>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</si>
  <si>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</si>
  <si>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</si>
  <si>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</si>
  <si>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</si>
  <si>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</si>
  <si>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</si>
  <si>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</si>
  <si>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</si>
  <si>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</si>
  <si>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</si>
  <si>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</si>
  <si>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</si>
  <si>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</si>
  <si>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</si>
  <si>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</si>
  <si>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</si>
  <si>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</si>
  <si>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</si>
  <si>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</si>
  <si>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</si>
  <si>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</si>
  <si>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</si>
  <si>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</si>
  <si>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</si>
  <si>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</si>
  <si>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</si>
  <si>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</si>
  <si>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</si>
  <si>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</si>
  <si>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</si>
  <si>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</si>
  <si>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</si>
  <si>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</si>
  <si>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</si>
  <si>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</si>
  <si>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</si>
  <si>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</si>
  <si>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</si>
  <si>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</si>
  <si>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</si>
  <si>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</si>
  <si>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</si>
  <si>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</si>
  <si>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</si>
  <si>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</si>
  <si>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</si>
  <si>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</si>
  <si>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</si>
  <si>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</si>
  <si>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</si>
  <si>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</si>
  <si>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</si>
  <si>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</si>
  <si>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</si>
  <si>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</si>
  <si>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</si>
  <si>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</si>
  <si>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</si>
  <si>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</si>
  <si>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</si>
  <si>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</si>
  <si>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</si>
  <si>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</si>
  <si>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</si>
  <si>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</si>
  <si>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</si>
  <si>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</si>
  <si>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</si>
  <si>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</si>
  <si>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</si>
  <si>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</si>
  <si>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</si>
  <si>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</si>
  <si>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</si>
  <si>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</si>
  <si>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</si>
  <si>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</si>
  <si>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</si>
  <si>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</si>
  <si>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</si>
  <si>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</si>
  <si>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</si>
  <si>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</si>
  <si>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</si>
  <si>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</si>
  <si>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</si>
  <si>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</si>
  <si>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</si>
  <si>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</si>
  <si>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</si>
  <si>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</si>
  <si>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</si>
  <si>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</si>
  <si>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</si>
  <si>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</si>
  <si>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</si>
  <si>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</si>
  <si>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</si>
  <si>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</si>
  <si>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</si>
  <si>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</si>
  <si>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</si>
  <si>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</si>
  <si>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</si>
  <si>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</si>
  <si>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</si>
  <si>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</si>
  <si>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</si>
  <si>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</si>
  <si>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</si>
  <si>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</si>
  <si>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</si>
  <si>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</si>
  <si>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</si>
  <si>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</si>
  <si>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</si>
  <si>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</si>
  <si>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</si>
  <si>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</si>
  <si>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</si>
  <si>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</si>
  <si>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</si>
  <si>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</si>
  <si>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</si>
  <si>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</si>
  <si>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</si>
  <si>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</si>
  <si>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</si>
  <si>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</si>
  <si>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</si>
  <si>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</si>
  <si>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</si>
  <si>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</si>
  <si>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</si>
  <si>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</si>
  <si>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</si>
  <si>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</si>
  <si>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</si>
  <si>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</si>
  <si>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</si>
  <si>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</si>
  <si>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</si>
  <si>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</si>
  <si>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</si>
  <si>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</si>
  <si>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</si>
  <si>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</si>
  <si>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</si>
  <si>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</si>
  <si>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</si>
  <si>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</si>
  <si>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</si>
  <si>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</si>
  <si>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</si>
  <si>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</si>
  <si>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</si>
  <si>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</si>
  <si>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</si>
  <si>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</si>
  <si>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</si>
  <si>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</si>
  <si>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</si>
  <si>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</si>
  <si>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</si>
  <si>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</si>
  <si>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</si>
  <si>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</si>
  <si>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</si>
  <si>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</si>
  <si>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</si>
  <si>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</si>
  <si>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</si>
  <si>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</si>
  <si>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</si>
  <si>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</si>
  <si>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</si>
  <si>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</si>
  <si>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</si>
  <si>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</si>
  <si>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</si>
  <si>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</si>
  <si>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</si>
  <si>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</si>
  <si>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</si>
  <si>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</si>
  <si>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</si>
  <si>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</si>
  <si>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</si>
  <si>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</si>
  <si>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</si>
  <si>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</si>
  <si>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</si>
  <si>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</si>
  <si>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</si>
  <si>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</si>
  <si>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</si>
  <si>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</si>
  <si>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</si>
  <si>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</si>
  <si>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</si>
  <si>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</si>
  <si>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</si>
  <si>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</si>
  <si>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</si>
  <si>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</si>
  <si>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</si>
  <si>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</si>
  <si>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</si>
  <si>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</si>
  <si>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</si>
  <si>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</si>
  <si>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</si>
  <si>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</si>
  <si>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</si>
  <si>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</si>
  <si>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</si>
  <si>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</si>
  <si>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</si>
  <si>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</si>
  <si>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</si>
  <si>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</si>
  <si>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</si>
  <si>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</si>
  <si>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</si>
  <si>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</si>
  <si>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</si>
  <si>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</si>
  <si>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</si>
  <si>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</si>
  <si>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</si>
  <si>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</si>
  <si>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</si>
  <si>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</si>
  <si>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</si>
  <si>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</si>
  <si>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</si>
  <si>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</si>
  <si>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</si>
  <si>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</si>
  <si>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</si>
  <si>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</si>
  <si>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</si>
  <si>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</si>
  <si>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</si>
  <si>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</si>
  <si>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</si>
  <si>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</si>
  <si>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</si>
  <si>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</si>
  <si>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</si>
  <si>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</si>
  <si>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</si>
  <si>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</si>
  <si>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</si>
  <si>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</si>
  <si>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</si>
  <si>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</si>
  <si>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</si>
  <si>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</si>
  <si>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</si>
  <si>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</si>
  <si>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</si>
  <si>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</si>
  <si>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</si>
  <si>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</si>
  <si>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</si>
  <si>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</si>
  <si>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</si>
  <si>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</si>
  <si>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</si>
  <si>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</si>
  <si>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</si>
  <si>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</si>
  <si>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</si>
  <si>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</si>
  <si>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</si>
  <si>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</si>
  <si>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</si>
  <si>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</si>
  <si>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</si>
  <si>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</si>
  <si>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</si>
  <si>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</si>
  <si>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</si>
  <si>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</si>
  <si>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</si>
  <si>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</si>
  <si>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</si>
  <si>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</si>
  <si>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</si>
  <si>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</si>
  <si>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</si>
  <si>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</si>
  <si>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</si>
  <si>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</si>
  <si>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</si>
  <si>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</si>
  <si>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</si>
  <si>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</si>
  <si>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</si>
  <si>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</si>
  <si>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</si>
  <si>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</si>
  <si>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</si>
  <si>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</si>
  <si>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</si>
  <si>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</si>
  <si>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</si>
  <si>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</si>
  <si>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</si>
  <si>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</si>
  <si>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</si>
  <si>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</si>
  <si>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</si>
  <si>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</si>
  <si>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</si>
  <si>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</si>
  <si>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</si>
  <si>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</si>
  <si>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</si>
  <si>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</si>
  <si>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</si>
  <si>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</si>
  <si>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</si>
  <si>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</si>
  <si>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</si>
  <si>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</si>
  <si>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</si>
  <si>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</si>
  <si>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</si>
  <si>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</si>
  <si>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</si>
  <si>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</si>
  <si>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</si>
  <si>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</si>
  <si>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</si>
  <si>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</si>
  <si>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</si>
  <si>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</si>
  <si>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</si>
  <si>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</si>
  <si>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</si>
  <si>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</si>
  <si>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</si>
  <si>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</si>
  <si>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</si>
  <si>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</si>
  <si>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</si>
  <si>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</si>
  <si>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</si>
  <si>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</si>
  <si>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</si>
  <si>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</si>
  <si>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</si>
  <si>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</si>
  <si>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</si>
  <si>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</si>
  <si>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</si>
  <si>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</si>
  <si>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</si>
  <si>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</si>
  <si>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</si>
  <si>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</si>
  <si>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</si>
  <si>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</si>
  <si>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</si>
  <si>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</si>
  <si>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</si>
  <si>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</si>
  <si>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</si>
  <si>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</si>
  <si>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</si>
  <si>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</si>
  <si>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</si>
  <si>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</si>
  <si>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</si>
  <si>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</si>
  <si>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</si>
  <si>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</si>
  <si>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</si>
  <si>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</si>
  <si>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</si>
  <si>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</si>
  <si>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</si>
  <si>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</si>
  <si>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</si>
  <si>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</si>
  <si>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</si>
  <si>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</si>
  <si>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</si>
  <si>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</si>
  <si>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</si>
  <si>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</si>
  <si>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</si>
  <si>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</si>
  <si>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</si>
  <si>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</si>
  <si>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</si>
  <si>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</si>
  <si>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</si>
  <si>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</si>
  <si>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</si>
  <si>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</si>
  <si>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</si>
  <si>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</si>
  <si>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</si>
  <si>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</si>
  <si>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</si>
  <si>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</si>
  <si>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</si>
  <si>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</si>
  <si>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</si>
  <si>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</si>
  <si>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</si>
  <si>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</si>
  <si>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</si>
  <si>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</si>
  <si>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</si>
  <si>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</si>
  <si>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</si>
  <si>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</si>
  <si>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</si>
  <si>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</si>
  <si>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</si>
  <si>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</si>
  <si>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</si>
  <si>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</si>
  <si>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</si>
  <si>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</si>
  <si>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</si>
  <si>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</si>
  <si>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</si>
  <si>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</si>
  <si>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</si>
  <si>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</si>
  <si>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</si>
  <si>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</si>
  <si>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</si>
  <si>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</si>
  <si>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</si>
  <si>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</si>
  <si>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</si>
  <si>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</si>
  <si>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</si>
  <si>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</si>
  <si>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</si>
  <si>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</si>
  <si>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</si>
  <si>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</si>
  <si>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</si>
  <si>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</si>
  <si>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</si>
  <si>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</si>
  <si>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</si>
  <si>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</si>
  <si>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</si>
  <si>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</si>
  <si>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</si>
  <si>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</si>
  <si>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</si>
  <si>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</si>
  <si>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</si>
  <si>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</si>
  <si>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</si>
  <si>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</si>
  <si>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</si>
  <si>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</si>
  <si>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</si>
  <si>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</si>
  <si>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</si>
  <si>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</si>
  <si>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</si>
  <si>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</si>
  <si>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</si>
  <si>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</si>
  <si>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</si>
  <si>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</si>
  <si>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</si>
  <si>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</si>
  <si>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</si>
  <si>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</si>
  <si>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</si>
  <si>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</si>
  <si>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</si>
  <si>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</si>
  <si>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</si>
  <si>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</si>
  <si>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</si>
  <si>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</si>
  <si>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</si>
  <si>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</si>
  <si>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</si>
  <si>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</si>
  <si>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</si>
  <si>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</si>
  <si>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</si>
  <si>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</si>
  <si>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</si>
  <si>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</si>
  <si>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</si>
  <si>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</si>
  <si>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</si>
  <si>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</si>
  <si>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</si>
  <si>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</si>
  <si>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</si>
  <si>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</si>
  <si>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</si>
  <si>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</si>
  <si>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</si>
  <si>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</si>
  <si>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</si>
  <si>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</si>
  <si>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</si>
  <si>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</si>
  <si>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</si>
  <si>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</si>
  <si>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</si>
  <si>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</si>
  <si>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</si>
  <si>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</si>
  <si>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</si>
  <si>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</si>
  <si>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</si>
  <si>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</si>
  <si>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</si>
  <si>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</si>
  <si>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</si>
  <si>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</si>
  <si>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</si>
  <si>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</si>
  <si>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</si>
  <si>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</si>
  <si>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</si>
  <si>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</si>
  <si>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</si>
  <si>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</si>
  <si>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</si>
  <si>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</si>
  <si>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</si>
  <si>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</si>
  <si>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</si>
  <si>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</si>
  <si>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</si>
  <si>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</si>
  <si>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</si>
  <si>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</si>
  <si>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</si>
  <si>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</si>
  <si>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</si>
  <si>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</si>
  <si>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</si>
  <si>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</si>
  <si>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</si>
  <si>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</si>
  <si>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</si>
  <si>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</si>
  <si>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</si>
  <si>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</si>
  <si>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</si>
  <si>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</si>
  <si>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</si>
  <si>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</si>
  <si>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</si>
  <si>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</si>
  <si>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</si>
  <si>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</si>
  <si>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</si>
  <si>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</si>
  <si>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</si>
  <si>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</si>
  <si>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</si>
  <si>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</si>
  <si>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</si>
  <si>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</si>
  <si>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</si>
  <si>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</si>
  <si>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</si>
  <si>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</si>
  <si>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</si>
  <si>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</si>
  <si>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</si>
  <si>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</si>
  <si>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</si>
  <si>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</si>
  <si>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</si>
  <si>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</si>
  <si>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</si>
  <si>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</si>
  <si>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</si>
  <si>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</si>
  <si>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</si>
  <si>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</si>
  <si>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</si>
  <si>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</si>
  <si>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</si>
  <si>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</si>
  <si>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</si>
  <si>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</si>
  <si>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</si>
  <si>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</si>
  <si>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</si>
  <si>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</si>
  <si>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</si>
  <si>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</si>
  <si>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</si>
  <si>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</si>
  <si>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</si>
  <si>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</si>
  <si>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</si>
  <si>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</si>
  <si>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</si>
  <si>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</si>
  <si>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</si>
  <si>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</si>
  <si>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</si>
  <si>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</si>
  <si>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</si>
  <si>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</si>
  <si>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</si>
  <si>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</si>
  <si>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</si>
  <si>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</si>
  <si>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</si>
  <si>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</si>
  <si>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</si>
  <si>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</si>
  <si>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</si>
  <si>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</si>
  <si>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</si>
  <si>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</si>
  <si>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</si>
  <si>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</si>
  <si>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</si>
  <si>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</si>
  <si>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</si>
  <si>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</si>
  <si>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</si>
  <si>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</si>
  <si>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</si>
  <si>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</si>
  <si>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</si>
  <si>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</si>
  <si>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</si>
  <si>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</si>
  <si>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</si>
  <si>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</si>
  <si>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</si>
  <si>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</si>
  <si>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</si>
  <si>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</si>
  <si>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</si>
  <si>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</si>
  <si>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</si>
  <si>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</si>
  <si>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</si>
  <si>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</si>
  <si>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</si>
  <si>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</si>
  <si>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</si>
  <si>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</si>
  <si>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</si>
  <si>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</si>
  <si>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</si>
  <si>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</si>
  <si>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</si>
  <si>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</si>
  <si>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</si>
  <si>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</si>
  <si>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</si>
  <si>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</si>
  <si>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</si>
  <si>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</si>
  <si>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</si>
  <si>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</si>
  <si>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</si>
  <si>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</si>
  <si>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</si>
  <si>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</si>
  <si>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</si>
  <si>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</si>
  <si>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</si>
  <si>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</si>
  <si>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</si>
  <si>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</si>
  <si>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</si>
  <si>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</si>
  <si>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</si>
  <si>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</si>
  <si>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</si>
  <si>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</si>
  <si>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</si>
  <si>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</si>
  <si>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</si>
  <si>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</si>
  <si>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</si>
  <si>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</si>
  <si>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</si>
  <si>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</si>
  <si>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</si>
  <si>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</si>
  <si>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</si>
  <si>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</si>
  <si>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</si>
  <si>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</si>
  <si>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</si>
  <si>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</si>
  <si>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</si>
  <si>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</si>
  <si>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</si>
  <si>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</si>
  <si>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</si>
  <si>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</si>
  <si>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</si>
  <si>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</si>
  <si>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</si>
  <si>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</si>
  <si>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</si>
  <si>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</si>
  <si>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</si>
  <si>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</si>
  <si>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</si>
  <si>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</si>
  <si>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</si>
  <si>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</si>
  <si>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</si>
  <si>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</si>
  <si>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</si>
  <si>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</si>
  <si>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</si>
  <si>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</si>
  <si>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</si>
  <si>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</si>
  <si>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</si>
  <si>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</si>
  <si>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</si>
  <si>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</si>
  <si>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</si>
  <si>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</si>
  <si>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</si>
  <si>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</si>
  <si>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</si>
  <si>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</si>
  <si>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</si>
  <si>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</si>
  <si>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</si>
  <si>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</si>
  <si>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</si>
  <si>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</si>
  <si>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</si>
  <si>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</si>
  <si>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</si>
  <si>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</si>
  <si>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</si>
  <si>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</si>
  <si>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</si>
  <si>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</si>
  <si>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</si>
  <si>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</si>
  <si>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</si>
  <si>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</si>
  <si>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</si>
  <si>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</si>
  <si>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</si>
  <si>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</si>
  <si>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</si>
  <si>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</si>
  <si>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</si>
  <si>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</si>
  <si>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</si>
  <si>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</si>
  <si>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</si>
  <si>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</si>
  <si>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</si>
  <si>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</si>
  <si>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</si>
  <si>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</si>
  <si>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</si>
  <si>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</si>
  <si>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</si>
  <si>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</si>
  <si>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</si>
  <si>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</si>
  <si>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</si>
  <si>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</si>
  <si>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</si>
  <si>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</si>
  <si>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</si>
  <si>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</si>
  <si>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</si>
  <si>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</si>
  <si>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</si>
  <si>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</si>
  <si>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</si>
  <si>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</si>
  <si>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</si>
  <si>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</si>
  <si>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</si>
  <si>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</si>
  <si>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</si>
  <si>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</si>
  <si>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</si>
  <si>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</si>
  <si>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</si>
  <si>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</si>
  <si>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</si>
  <si>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</si>
  <si>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</si>
  <si>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</si>
  <si>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</si>
  <si>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</si>
  <si>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</si>
  <si>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</si>
  <si>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</si>
  <si>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</si>
  <si>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</si>
  <si>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</si>
  <si>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</si>
  <si>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</si>
  <si>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</si>
  <si>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</si>
  <si>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</si>
  <si>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</si>
  <si>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</si>
  <si>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</si>
  <si>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</si>
  <si>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</si>
  <si>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</si>
  <si>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</si>
  <si>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</si>
  <si>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</si>
  <si>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</si>
  <si>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</si>
  <si>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</si>
  <si>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</si>
  <si>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</si>
  <si>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</si>
  <si>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</si>
  <si>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</si>
  <si>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</si>
  <si>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</si>
  <si>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</si>
  <si>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</si>
  <si>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</si>
  <si>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</si>
  <si>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</si>
  <si>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</si>
  <si>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</si>
  <si>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</si>
  <si>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</si>
  <si>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</si>
  <si>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</si>
  <si>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</si>
  <si>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</si>
  <si>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</si>
  <si>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</si>
  <si>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</si>
  <si>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</si>
  <si>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</si>
  <si>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</si>
  <si>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</si>
  <si>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</si>
  <si>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</si>
  <si>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</si>
  <si>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</si>
  <si>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</si>
  <si>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</si>
  <si>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</si>
  <si>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</si>
  <si>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</si>
  <si>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</si>
  <si>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</si>
  <si>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</si>
  <si>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</si>
  <si>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</si>
  <si>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</si>
  <si>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</si>
  <si>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</si>
  <si>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</si>
  <si>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</si>
  <si>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</si>
  <si>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</si>
  <si>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</si>
  <si>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</si>
  <si>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</si>
  <si>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</si>
  <si>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</si>
  <si>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</si>
  <si>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</si>
  <si>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</si>
  <si>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</si>
  <si>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</si>
  <si>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</si>
  <si>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</si>
  <si>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</si>
  <si>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</si>
  <si>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</si>
  <si>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</si>
  <si>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</si>
  <si>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</si>
  <si>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</si>
  <si>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</si>
  <si>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</si>
  <si>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</si>
  <si>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</si>
  <si>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</si>
  <si>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</si>
  <si>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</si>
  <si>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</si>
  <si>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</si>
  <si>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</si>
  <si>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</si>
  <si>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</si>
  <si>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</si>
  <si>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</si>
  <si>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</si>
  <si>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</si>
  <si>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</si>
  <si>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</si>
  <si>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</si>
  <si>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</si>
  <si>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</si>
  <si>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</si>
  <si>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</si>
  <si>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</si>
  <si>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</si>
  <si>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</si>
  <si>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</si>
  <si>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</si>
  <si>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</si>
  <si>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</si>
  <si>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</si>
  <si>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</si>
  <si>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</si>
  <si>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</si>
  <si>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</si>
  <si>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</si>
  <si>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</si>
  <si>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</si>
  <si>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</si>
  <si>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</si>
  <si>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</si>
  <si>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</si>
  <si>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</si>
  <si>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</si>
  <si>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</si>
  <si>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</si>
  <si>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</si>
  <si>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</si>
  <si>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</si>
  <si>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</si>
  <si>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</si>
  <si>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</si>
  <si>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</si>
  <si>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</si>
  <si>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</si>
  <si>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</si>
  <si>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</si>
  <si>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</si>
  <si>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</si>
  <si>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</si>
  <si>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</si>
  <si>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</si>
  <si>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</si>
  <si>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</si>
  <si>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</si>
  <si>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</si>
  <si>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</si>
  <si>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</si>
  <si>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</si>
  <si>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</si>
  <si>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</si>
  <si>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</si>
  <si>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</si>
  <si>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</si>
  <si>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</si>
  <si>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</si>
  <si>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</si>
  <si>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</si>
  <si>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</si>
  <si>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</si>
  <si>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</si>
  <si>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</si>
  <si>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</si>
  <si>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</si>
  <si>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</si>
  <si>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</si>
  <si>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</si>
  <si>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</si>
  <si>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</si>
  <si>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</si>
  <si>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</si>
  <si>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</si>
  <si>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</si>
  <si>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</si>
  <si>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</si>
  <si>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</si>
  <si>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</si>
  <si>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</si>
  <si>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</si>
  <si>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</si>
  <si>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</si>
  <si>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</si>
  <si>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</si>
  <si>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</si>
  <si>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</si>
  <si>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</si>
  <si>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</si>
  <si>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</si>
  <si>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</si>
  <si>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</si>
  <si>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</si>
  <si>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</si>
  <si>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</si>
  <si>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</si>
  <si>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</si>
  <si>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</si>
  <si>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</si>
  <si>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</si>
  <si>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</si>
  <si>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</si>
  <si>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</si>
  <si>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</si>
  <si>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</si>
  <si>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</si>
  <si>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</si>
  <si>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</si>
  <si>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</si>
  <si>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</si>
  <si>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</si>
  <si>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</si>
  <si>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</si>
  <si>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</si>
  <si>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</si>
  <si>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</si>
  <si>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</si>
  <si>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</si>
  <si>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</si>
  <si>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</si>
  <si>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</si>
  <si>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</si>
  <si>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</si>
  <si>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</si>
  <si>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</si>
  <si>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</si>
  <si>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</si>
  <si>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</si>
  <si>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</si>
  <si>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</si>
  <si>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</si>
  <si>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</si>
  <si>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</si>
  <si>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</si>
  <si>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</si>
  <si>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</si>
  <si>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</si>
  <si>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</si>
  <si>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</si>
  <si>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</si>
  <si>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</si>
  <si>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</si>
  <si>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</si>
  <si>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</si>
  <si>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</si>
  <si>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</si>
  <si>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</si>
  <si>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</si>
  <si>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</si>
  <si>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</si>
  <si>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</si>
  <si>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</si>
  <si>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</si>
  <si>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</si>
  <si>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</si>
  <si>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</si>
  <si>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</si>
  <si>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</si>
  <si>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</si>
  <si>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</si>
  <si>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</si>
  <si>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</si>
  <si>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</si>
  <si>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</si>
  <si>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</si>
  <si>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</si>
  <si>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</si>
  <si>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</si>
  <si>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</si>
  <si>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</si>
  <si>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</si>
  <si>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</si>
  <si>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</si>
  <si>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</si>
  <si>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</si>
  <si>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</si>
  <si>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</si>
  <si>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</si>
  <si>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</si>
  <si>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</si>
  <si>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</si>
  <si>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</si>
  <si>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</si>
  <si>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</si>
  <si>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</si>
  <si>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</si>
  <si>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</si>
  <si>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</si>
  <si>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</si>
  <si>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</si>
  <si>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</si>
  <si>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</si>
  <si>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</si>
  <si>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</si>
  <si>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</si>
  <si>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</si>
  <si>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</si>
  <si>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</si>
  <si>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</si>
  <si>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</si>
  <si>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</si>
  <si>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</si>
  <si>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</si>
  <si>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</si>
  <si>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</si>
  <si>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</si>
  <si>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</si>
  <si>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</si>
  <si>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</si>
  <si>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</si>
  <si>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</si>
  <si>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</si>
  <si>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</si>
  <si>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</si>
  <si>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</si>
  <si>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</si>
  <si>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</si>
  <si>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</si>
  <si>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</si>
  <si>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</si>
  <si>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</si>
  <si>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</si>
  <si>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</si>
  <si>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</si>
  <si>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</si>
  <si>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</si>
  <si>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</si>
  <si>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</si>
  <si>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</si>
  <si>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</si>
  <si>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</si>
  <si>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</si>
  <si>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</si>
  <si>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</si>
  <si>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</si>
  <si>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</si>
  <si>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</si>
  <si>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</si>
  <si>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</si>
  <si>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</si>
  <si>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</si>
  <si>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</si>
  <si>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</si>
  <si>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</si>
  <si>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</si>
  <si>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</si>
  <si>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</si>
  <si>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</si>
  <si>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</si>
  <si>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</si>
  <si>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</si>
  <si>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</si>
  <si>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</si>
  <si>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</si>
  <si>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</si>
  <si>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</si>
  <si>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</si>
  <si>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</si>
  <si>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</si>
  <si>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</si>
  <si>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</si>
  <si>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</si>
  <si>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</si>
  <si>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</si>
  <si>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</si>
  <si>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</si>
  <si>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</si>
  <si>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</si>
  <si>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</si>
  <si>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</si>
  <si>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</si>
  <si>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</si>
  <si>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</si>
  <si>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</si>
  <si>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</si>
  <si>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</si>
  <si>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</si>
  <si>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</si>
  <si>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</si>
  <si>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</si>
  <si>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</si>
  <si>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</si>
  <si>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</si>
  <si>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</si>
  <si>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</si>
  <si>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</si>
  <si>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</si>
  <si>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</si>
  <si>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</si>
  <si>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</si>
  <si>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</si>
  <si>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</si>
  <si>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</si>
  <si>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</si>
  <si>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</si>
  <si>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</si>
  <si>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</si>
  <si>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</si>
  <si>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</si>
  <si>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</si>
  <si>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</si>
  <si>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</si>
  <si>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</si>
  <si>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</si>
  <si>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</si>
  <si>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</si>
  <si>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</si>
  <si>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</si>
  <si>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</si>
  <si>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</si>
  <si>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</si>
  <si>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</si>
  <si>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</si>
  <si>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</si>
  <si>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</si>
  <si>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</si>
  <si>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</si>
  <si>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</si>
  <si>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</si>
  <si>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</si>
  <si>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</si>
  <si>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</si>
  <si>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</si>
  <si>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</si>
  <si>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</si>
  <si>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</si>
  <si>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</si>
  <si>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</si>
  <si>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</si>
  <si>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</si>
  <si>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</si>
  <si>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</si>
  <si>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</si>
  <si>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</si>
  <si>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</si>
  <si>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</si>
  <si>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</si>
  <si>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</si>
  <si>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</si>
  <si>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</si>
  <si>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</si>
  <si>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</si>
  <si>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</si>
  <si>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</si>
  <si>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</si>
  <si>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</si>
  <si>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</si>
  <si>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</si>
  <si>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</si>
  <si>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</si>
  <si>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</si>
  <si>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</si>
  <si>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</si>
  <si>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</si>
  <si>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</si>
  <si>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</si>
  <si>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</si>
  <si>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</si>
  <si>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</si>
  <si>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</si>
  <si>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</si>
  <si>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</si>
  <si>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</si>
  <si>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</si>
  <si>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</si>
  <si>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</si>
  <si>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</si>
  <si>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</si>
  <si>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</si>
  <si>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</si>
  <si>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</si>
  <si>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</si>
  <si>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</si>
  <si>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</si>
  <si>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</si>
  <si>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</si>
  <si>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</si>
  <si>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</si>
  <si>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</si>
  <si>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</si>
  <si>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</si>
  <si>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</si>
  <si>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</si>
  <si>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</si>
  <si>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</si>
  <si>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</si>
  <si>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</si>
  <si>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</si>
  <si>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</si>
  <si>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</si>
  <si>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</si>
  <si>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</si>
  <si>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</si>
  <si>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</si>
  <si>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</si>
  <si>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</si>
  <si>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</si>
  <si>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</si>
  <si>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</si>
  <si>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</si>
  <si>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</si>
  <si>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</si>
  <si>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</si>
  <si>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</si>
  <si>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</si>
  <si>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</si>
  <si>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</si>
  <si>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</si>
  <si>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</si>
  <si>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</si>
  <si>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</si>
  <si>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</si>
  <si>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</si>
  <si>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</si>
  <si>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</si>
  <si>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</si>
  <si>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</si>
  <si>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</si>
  <si>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</si>
  <si>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</si>
  <si>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</si>
  <si>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</si>
  <si>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</si>
  <si>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</si>
  <si>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</si>
  <si>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</si>
  <si>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</si>
  <si>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</si>
  <si>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</si>
  <si>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</si>
  <si>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</si>
  <si>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</si>
  <si>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</si>
  <si>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</si>
  <si>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</si>
  <si>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</si>
  <si>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</si>
  <si>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</si>
  <si>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</si>
  <si>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</si>
  <si>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</si>
  <si>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</si>
  <si>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</si>
  <si>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</si>
  <si>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</si>
  <si>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</si>
  <si>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</si>
  <si>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</si>
  <si>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</si>
  <si>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</si>
  <si>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</si>
  <si>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</si>
  <si>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</si>
  <si>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</si>
  <si>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</si>
  <si>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</si>
  <si>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</si>
  <si>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</si>
  <si>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</si>
  <si>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</si>
  <si>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</si>
  <si>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</si>
  <si>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</si>
  <si>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</si>
  <si>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</si>
  <si>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</si>
  <si>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</si>
  <si>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</si>
  <si>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</si>
  <si>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</si>
  <si>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</si>
  <si>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</si>
  <si>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</si>
  <si>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</si>
  <si>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</si>
  <si>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</si>
  <si>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</si>
  <si>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</si>
  <si>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</si>
  <si>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</si>
  <si>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</si>
  <si>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</si>
  <si>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</si>
  <si>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</si>
  <si>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</si>
  <si>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</si>
  <si>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</si>
  <si>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</si>
  <si>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</si>
  <si>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</si>
  <si>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</si>
  <si>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</si>
  <si>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</si>
  <si>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</si>
  <si>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</si>
  <si>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</si>
  <si>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</si>
  <si>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</si>
  <si>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</si>
  <si>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</si>
  <si>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</si>
  <si>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</si>
  <si>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</si>
  <si>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</si>
  <si>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</si>
  <si>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</si>
  <si>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</si>
  <si>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</si>
  <si>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</si>
  <si>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</si>
  <si>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</si>
  <si>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</si>
  <si>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</si>
  <si>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</si>
  <si>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</si>
  <si>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</si>
  <si>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</si>
  <si>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</si>
  <si>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</si>
  <si>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</si>
  <si>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</si>
  <si>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</si>
  <si>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</si>
  <si>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</si>
  <si>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</si>
  <si>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</si>
  <si>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</si>
  <si>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</si>
  <si>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</si>
  <si>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</si>
  <si>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</si>
  <si>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</si>
  <si>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</si>
  <si>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</si>
  <si>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</si>
  <si>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</si>
  <si>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</si>
  <si>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</si>
  <si>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</si>
  <si>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</si>
  <si>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</si>
  <si>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</si>
  <si>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</si>
  <si>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</si>
  <si>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</si>
  <si>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</si>
  <si>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</si>
  <si>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</si>
  <si>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</si>
  <si>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</si>
  <si>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</si>
  <si>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</si>
  <si>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</si>
  <si>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</si>
  <si>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</si>
  <si>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</si>
  <si>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</si>
  <si>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</si>
  <si>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</si>
  <si>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</si>
  <si>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</si>
  <si>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</si>
  <si>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</si>
  <si>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</si>
  <si>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</si>
  <si>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</si>
  <si>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</si>
  <si>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</si>
  <si>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</si>
  <si>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</si>
  <si>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</si>
  <si>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</si>
  <si>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</si>
  <si>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</si>
  <si>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</si>
  <si>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</si>
  <si>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</si>
  <si>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</si>
  <si>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</si>
  <si>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</si>
  <si>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</si>
  <si>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</si>
  <si>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</si>
  <si>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</si>
  <si>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</si>
  <si>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</si>
  <si>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</si>
  <si>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</si>
  <si>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</si>
  <si>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</si>
  <si>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</si>
  <si>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</si>
  <si>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</si>
  <si>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</si>
  <si>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</si>
  <si>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</si>
  <si>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</si>
  <si>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</si>
  <si>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</si>
  <si>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</si>
  <si>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</si>
  <si>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</si>
  <si>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</si>
  <si>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</si>
  <si>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</si>
  <si>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</si>
  <si>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</si>
  <si>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</si>
  <si>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</si>
  <si>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</si>
  <si>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</si>
  <si>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</si>
  <si>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</si>
  <si>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</si>
  <si>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</si>
  <si>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</si>
  <si>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</si>
  <si>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</si>
  <si>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</si>
  <si>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</si>
  <si>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</si>
  <si>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</si>
  <si>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</si>
  <si>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</si>
  <si>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</si>
  <si>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</si>
  <si>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</si>
  <si>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</si>
  <si>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</si>
  <si>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</si>
  <si>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</si>
  <si>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</si>
  <si>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</si>
  <si>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</si>
  <si>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</si>
  <si>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</si>
  <si>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</si>
  <si>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</si>
  <si>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</si>
  <si>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</si>
  <si>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</si>
  <si>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</si>
  <si>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</si>
  <si>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</si>
  <si>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</si>
  <si>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</si>
  <si>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</si>
  <si>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</si>
  <si>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</si>
  <si>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</si>
  <si>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</si>
  <si>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</si>
  <si>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</si>
  <si>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</si>
  <si>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</si>
  <si>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</si>
  <si>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</si>
  <si>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</si>
  <si>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</si>
  <si>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</si>
  <si>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</si>
  <si>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</si>
  <si>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</si>
  <si>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</si>
  <si>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</si>
  <si>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</si>
  <si>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</si>
  <si>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</si>
  <si>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</si>
  <si>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</si>
  <si>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</si>
  <si>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</si>
  <si>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</si>
  <si>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</si>
  <si>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</si>
  <si>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</si>
  <si>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</si>
  <si>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</si>
  <si>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</si>
  <si>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</si>
  <si>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</si>
  <si>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</si>
  <si>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</si>
  <si>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</si>
  <si>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</si>
  <si>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</si>
  <si>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</si>
  <si>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</si>
  <si>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</si>
  <si>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</si>
  <si>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</si>
  <si>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</si>
  <si>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</si>
  <si>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</si>
  <si>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</si>
  <si>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</si>
  <si>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</si>
  <si>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</si>
  <si>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</si>
  <si>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</si>
  <si>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</si>
  <si>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</si>
  <si>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</si>
  <si>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</si>
  <si>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</si>
  <si>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</si>
  <si>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</si>
  <si>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</si>
  <si>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</si>
  <si>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</si>
  <si>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</si>
  <si>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</si>
  <si>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</si>
  <si>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</si>
  <si>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</si>
  <si>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</si>
  <si>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</si>
  <si>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</si>
  <si>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</si>
  <si>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</si>
  <si>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</si>
  <si>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</si>
  <si>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</si>
  <si>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</si>
  <si>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</si>
  <si>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</si>
  <si>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</si>
  <si>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</si>
  <si>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</si>
  <si>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</si>
  <si>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</si>
  <si>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</si>
  <si>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</si>
  <si>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</si>
  <si>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</si>
  <si>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</si>
  <si>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</si>
  <si>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</si>
  <si>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</si>
  <si>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</si>
  <si>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</si>
  <si>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</si>
  <si>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</si>
  <si>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</si>
  <si>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</si>
  <si>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</si>
  <si>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</si>
  <si>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</si>
  <si>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</si>
  <si>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</si>
  <si>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</si>
  <si>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</si>
  <si>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</si>
  <si>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</si>
  <si>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</si>
  <si>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</si>
  <si>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</si>
  <si>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</si>
  <si>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</si>
  <si>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</si>
  <si>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</si>
  <si>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</si>
  <si>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</si>
  <si>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</si>
  <si>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</si>
  <si>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</si>
  <si>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</si>
  <si>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</si>
  <si>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</si>
  <si>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</si>
  <si>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</si>
  <si>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</si>
  <si>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</si>
  <si>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</si>
  <si>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</si>
  <si>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</si>
  <si>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</si>
  <si>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</si>
  <si>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</si>
  <si>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</si>
  <si>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</si>
  <si>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</si>
  <si>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</si>
  <si>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</si>
  <si>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</si>
  <si>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</si>
  <si>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</si>
  <si>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</si>
  <si>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</si>
  <si>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</si>
  <si>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</si>
  <si>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</si>
  <si>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</si>
  <si>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</si>
  <si>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</si>
  <si>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</si>
  <si>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</si>
  <si>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</si>
  <si>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</si>
  <si>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</si>
  <si>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</si>
  <si>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</si>
  <si>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</si>
  <si>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</si>
  <si>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</si>
  <si>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</si>
  <si>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</si>
  <si>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</si>
  <si>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</si>
  <si>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</si>
  <si>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</si>
  <si>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</si>
  <si>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</si>
  <si>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</si>
  <si>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</si>
  <si>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</si>
  <si>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</si>
  <si>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</si>
  <si>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</si>
  <si>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</si>
  <si>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</si>
  <si>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</si>
  <si>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</si>
  <si>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</si>
  <si>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</si>
  <si>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</si>
  <si>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</si>
  <si>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</si>
  <si>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</si>
  <si>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</si>
  <si>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</si>
  <si>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</si>
  <si>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</si>
  <si>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</si>
  <si>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</si>
  <si>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</si>
  <si>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</si>
  <si>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</si>
  <si>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</si>
  <si>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</si>
  <si>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</si>
  <si>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</si>
  <si>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</si>
  <si>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</si>
  <si>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</si>
  <si>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</si>
  <si>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</si>
  <si>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</si>
  <si>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</si>
  <si>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</si>
  <si>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</si>
  <si>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</si>
  <si>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</si>
  <si>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</si>
  <si>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</si>
  <si>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</si>
  <si>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</si>
  <si>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</si>
  <si>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</si>
  <si>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</si>
  <si>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</si>
  <si>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</si>
  <si>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</si>
  <si>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</si>
  <si>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</si>
  <si>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</si>
  <si>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</si>
  <si>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</si>
  <si>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</si>
  <si>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</si>
  <si>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</si>
  <si>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</si>
  <si>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</si>
  <si>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</si>
  <si>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</si>
  <si>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</si>
  <si>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</si>
  <si>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</si>
  <si>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</si>
  <si>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</si>
  <si>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</si>
  <si>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</si>
  <si>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</si>
  <si>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</si>
  <si>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</si>
  <si>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</si>
  <si>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</si>
  <si>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</si>
  <si>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</si>
  <si>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</si>
  <si>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</si>
  <si>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</si>
  <si>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</si>
  <si>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</si>
  <si>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</si>
  <si>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</si>
  <si>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</si>
  <si>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</si>
  <si>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</si>
  <si>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</si>
  <si>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</si>
  <si>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</si>
  <si>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</si>
  <si>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</si>
  <si>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</si>
  <si>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</si>
  <si>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</si>
  <si>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</si>
  <si>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</si>
  <si>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</si>
  <si>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</si>
  <si>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</si>
  <si>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</si>
  <si>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</si>
  <si>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</si>
  <si>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</si>
  <si>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</si>
  <si>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</si>
  <si>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</si>
  <si>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</si>
  <si>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</si>
  <si>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</si>
  <si>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</si>
  <si>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</si>
  <si>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</si>
  <si>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</si>
  <si>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</si>
  <si>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</si>
  <si>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</si>
  <si>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</si>
  <si>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</si>
  <si>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</si>
  <si>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</si>
  <si>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</si>
  <si>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</si>
  <si>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</si>
  <si>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</si>
  <si>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</si>
  <si>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</si>
  <si>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</si>
  <si>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</si>
  <si>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</si>
  <si>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</si>
  <si>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</si>
  <si>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</si>
  <si>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</si>
  <si>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</si>
  <si>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</si>
  <si>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</si>
  <si>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</si>
  <si>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</si>
  <si>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</si>
  <si>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</si>
  <si>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</si>
  <si>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</si>
  <si>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</si>
  <si>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</si>
  <si>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</si>
  <si>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</si>
  <si>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</si>
  <si>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</si>
  <si>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</si>
  <si>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</si>
  <si>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</si>
  <si>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</si>
  <si>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</si>
  <si>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</si>
  <si>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</si>
  <si>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</si>
  <si>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</si>
  <si>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</si>
  <si>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</si>
  <si>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</si>
  <si>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</si>
  <si>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</si>
  <si>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</si>
  <si>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</si>
  <si>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</si>
  <si>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</si>
  <si>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</si>
  <si>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</si>
  <si>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</si>
  <si>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</si>
  <si>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</si>
  <si>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</si>
  <si>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</si>
  <si>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</si>
  <si>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</si>
  <si>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</si>
  <si>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</si>
  <si>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</si>
  <si>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</si>
  <si>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</si>
  <si>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</si>
  <si>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</si>
  <si>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</si>
  <si>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</si>
  <si>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</si>
  <si>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</si>
  <si>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</si>
  <si>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</si>
  <si>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</si>
  <si>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</si>
  <si>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</si>
  <si>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</si>
  <si>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</si>
  <si>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</si>
  <si>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</si>
  <si>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</si>
  <si>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</si>
  <si>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</si>
  <si>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</si>
  <si>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</si>
  <si>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</si>
  <si>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</si>
  <si>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</si>
  <si>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</si>
  <si>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</si>
  <si>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</si>
  <si>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</si>
  <si>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</si>
  <si>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</si>
  <si>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</si>
  <si>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</si>
  <si>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</si>
  <si>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</si>
  <si>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</si>
  <si>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</si>
  <si>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</si>
  <si>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</si>
  <si>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</si>
  <si>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</si>
  <si>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</si>
  <si>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</si>
  <si>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</si>
  <si>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</si>
  <si>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</si>
  <si>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</si>
  <si>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</si>
  <si>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</si>
  <si>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</si>
  <si>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</si>
  <si>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</si>
  <si>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</si>
  <si>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</si>
  <si>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</si>
  <si>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</si>
  <si>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</si>
  <si>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</si>
  <si>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</si>
  <si>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</si>
  <si>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</si>
  <si>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</si>
  <si>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</si>
  <si>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</si>
  <si>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</si>
  <si>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</si>
  <si>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</si>
  <si>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</si>
  <si>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</si>
  <si>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</si>
  <si>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</si>
  <si>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</si>
  <si>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</si>
  <si>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</si>
  <si>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</si>
  <si>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</si>
  <si>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</si>
  <si>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</si>
  <si>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</si>
  <si>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</si>
  <si>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</si>
  <si>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</si>
  <si>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</si>
  <si>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</si>
  <si>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</si>
  <si>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</si>
  <si>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</si>
  <si>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</si>
  <si>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</si>
  <si>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</si>
  <si>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</si>
  <si>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</si>
  <si>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</si>
  <si>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</si>
  <si>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</si>
  <si>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</si>
  <si>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</si>
  <si>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</si>
  <si>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</si>
  <si>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</si>
  <si>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</si>
  <si>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</si>
  <si>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</si>
  <si>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</si>
  <si>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</si>
  <si>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</si>
  <si>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</si>
  <si>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</si>
  <si>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</si>
  <si>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</si>
  <si>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</si>
  <si>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</si>
  <si>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</si>
  <si>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</si>
  <si>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</si>
  <si>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</si>
  <si>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</si>
  <si>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</si>
  <si>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</si>
  <si>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</si>
  <si>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</si>
  <si>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</si>
  <si>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</si>
  <si>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</si>
  <si>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</si>
  <si>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</si>
  <si>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</si>
  <si>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</si>
  <si>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</si>
  <si>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</si>
  <si>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</si>
  <si>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</si>
  <si>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</si>
  <si>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</si>
  <si>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</si>
  <si>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</si>
  <si>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</si>
  <si>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</si>
  <si>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</si>
  <si>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</si>
  <si>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</si>
  <si>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</si>
  <si>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</si>
  <si>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</si>
  <si>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</si>
  <si>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</si>
  <si>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</si>
  <si>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</si>
  <si>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</si>
  <si>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</si>
  <si>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</si>
  <si>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</si>
  <si>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</si>
  <si>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</si>
  <si>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</si>
  <si>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</si>
  <si>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</si>
  <si>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</si>
  <si>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</si>
  <si>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</si>
  <si>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</si>
  <si>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</si>
  <si>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</si>
  <si>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</si>
  <si>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</si>
  <si>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</si>
  <si>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</si>
  <si>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</si>
  <si>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</si>
  <si>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</si>
  <si>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</si>
  <si>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</si>
  <si>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</si>
  <si>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</si>
  <si>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</si>
  <si>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</si>
  <si>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</si>
  <si>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</si>
  <si>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</si>
  <si>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</si>
  <si>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</si>
  <si>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</si>
  <si>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</si>
  <si>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</si>
  <si>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</si>
  <si>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</si>
  <si>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</si>
  <si>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</si>
  <si>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</si>
  <si>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</si>
  <si>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</si>
  <si>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</si>
  <si>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</si>
  <si>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</si>
  <si>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</si>
  <si>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</si>
  <si>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</si>
  <si>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</si>
  <si>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</si>
  <si>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</si>
  <si>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</si>
  <si>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</si>
  <si>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</si>
  <si>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</si>
  <si>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</si>
  <si>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</si>
  <si>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</si>
  <si>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</si>
  <si>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</si>
  <si>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</si>
  <si>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</si>
  <si>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</si>
  <si>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</si>
  <si>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</si>
  <si>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</si>
  <si>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</si>
  <si>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</si>
  <si>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</si>
  <si>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</si>
  <si>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</si>
  <si>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</si>
  <si>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</si>
  <si>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</si>
  <si>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</si>
  <si>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</si>
  <si>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</si>
  <si>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</si>
  <si>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</si>
  <si>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</si>
  <si>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</si>
  <si>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</si>
  <si>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</si>
  <si>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</si>
  <si>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</si>
  <si>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</si>
  <si>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</si>
  <si>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</si>
  <si>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</si>
  <si>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</si>
  <si>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</si>
  <si>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</si>
  <si>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</si>
  <si>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</si>
  <si>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</si>
  <si>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</si>
  <si>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</si>
  <si>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</si>
  <si>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</si>
  <si>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</si>
  <si>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</si>
  <si>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</si>
  <si>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</si>
  <si>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</si>
  <si>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</si>
  <si>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</si>
  <si>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</si>
  <si>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</si>
  <si>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</si>
  <si>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</si>
  <si>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</si>
  <si>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</si>
  <si>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</si>
  <si>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</si>
  <si>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</si>
  <si>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</si>
  <si>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</si>
  <si>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</si>
  <si>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</si>
  <si>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</si>
  <si>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</si>
  <si>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</si>
  <si>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</si>
  <si>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</si>
  <si>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</si>
  <si>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</si>
  <si>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</si>
  <si>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</si>
  <si>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</si>
  <si>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</si>
  <si>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</si>
  <si>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</si>
  <si>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</si>
  <si>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</si>
  <si>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</si>
  <si>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</si>
  <si>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</si>
  <si>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</si>
  <si>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</si>
  <si>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</si>
  <si>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</si>
  <si>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</si>
  <si>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</si>
  <si>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</si>
  <si>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</si>
  <si>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</si>
  <si>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</si>
  <si>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</si>
  <si>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</si>
  <si>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</si>
  <si>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</si>
  <si>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</si>
  <si>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</si>
  <si>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</si>
  <si>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</si>
  <si>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</si>
  <si>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</si>
  <si>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</si>
  <si>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</si>
  <si>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</si>
  <si>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</si>
  <si>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</si>
  <si>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</si>
  <si>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</si>
  <si>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</si>
  <si>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</si>
  <si>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</si>
  <si>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</si>
  <si>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</si>
  <si>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</si>
  <si>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</si>
  <si>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</si>
  <si>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</si>
  <si>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</si>
  <si>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</si>
  <si>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</si>
  <si>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</si>
  <si>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</si>
  <si>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</si>
  <si>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</si>
  <si>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</si>
  <si>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</si>
  <si>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</si>
  <si>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</si>
  <si>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</si>
  <si>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</si>
  <si>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</si>
  <si>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</si>
  <si>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</si>
  <si>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</si>
  <si>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</si>
  <si>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</si>
  <si>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</si>
  <si>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</si>
  <si>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</si>
  <si>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</si>
  <si>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</si>
  <si>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</si>
  <si>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</si>
  <si>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</si>
  <si>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</si>
  <si>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</si>
  <si>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</si>
  <si>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</si>
  <si>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</si>
  <si>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</si>
  <si>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</si>
  <si>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</si>
  <si>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</si>
  <si>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</si>
  <si>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</si>
  <si>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</si>
  <si>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</si>
  <si>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</si>
  <si>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</si>
  <si>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</si>
  <si>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</si>
  <si>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</si>
  <si>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</si>
  <si>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</si>
  <si>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</si>
  <si>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</si>
  <si>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</si>
  <si>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</si>
  <si>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</si>
  <si>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</si>
  <si>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</si>
  <si>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</si>
  <si>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</si>
  <si>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</si>
  <si>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</si>
  <si>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</si>
  <si>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</si>
  <si>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</si>
  <si>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</si>
  <si>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</si>
  <si>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</si>
  <si>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</si>
  <si>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</si>
  <si>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</si>
  <si>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</si>
  <si>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</si>
  <si>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</si>
  <si>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</si>
  <si>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</si>
  <si>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</si>
  <si>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</si>
  <si>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</si>
  <si>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</si>
  <si>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</si>
  <si>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</si>
  <si>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</si>
  <si>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</si>
  <si>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</si>
  <si>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</si>
  <si>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</si>
  <si>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</si>
  <si>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</si>
  <si>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</si>
  <si>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</si>
  <si>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</si>
  <si>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</si>
  <si>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</si>
  <si>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</si>
  <si>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</si>
  <si>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</si>
  <si>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</si>
  <si>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</si>
  <si>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</si>
  <si>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</si>
  <si>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</si>
  <si>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</si>
  <si>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</si>
  <si>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</si>
  <si>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</si>
  <si>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</si>
  <si>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</si>
  <si>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</si>
  <si>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</si>
  <si>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</si>
  <si>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</si>
  <si>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</si>
  <si>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</si>
  <si>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</si>
  <si>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</si>
  <si>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</si>
  <si>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</si>
  <si>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</si>
  <si>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</si>
  <si>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</si>
  <si>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</si>
  <si>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</si>
  <si>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</si>
  <si>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</si>
  <si>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</si>
  <si>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</si>
  <si>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</si>
  <si>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</si>
  <si>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</si>
  <si>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</si>
  <si>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</si>
  <si>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</si>
  <si>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</si>
  <si>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</si>
  <si>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</si>
  <si>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</si>
  <si>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</si>
  <si>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</si>
  <si>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</si>
  <si>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</si>
  <si>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</si>
  <si>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</si>
  <si>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</si>
  <si>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</si>
  <si>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</si>
  <si>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</si>
  <si>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</si>
  <si>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</si>
  <si>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</si>
  <si>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</si>
  <si>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</si>
  <si>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</si>
  <si>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</si>
  <si>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</si>
  <si>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</si>
  <si>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</si>
  <si>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</si>
  <si>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</si>
  <si>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</si>
  <si>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</si>
  <si>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</si>
  <si>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</si>
  <si>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</si>
  <si>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</si>
  <si>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</si>
  <si>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</si>
  <si>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</si>
  <si>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</si>
  <si>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</si>
  <si>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</si>
  <si>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</si>
  <si>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</si>
  <si>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</si>
  <si>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</si>
  <si>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</si>
  <si>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</si>
  <si>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</si>
  <si>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</si>
  <si>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</si>
  <si>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</si>
  <si>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</si>
  <si>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</si>
  <si>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</si>
  <si>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</si>
  <si>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</si>
  <si>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</si>
  <si>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</si>
  <si>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</si>
  <si>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</si>
  <si>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</si>
  <si>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</si>
  <si>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</si>
  <si>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</si>
  <si>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</si>
  <si>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</si>
  <si>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</si>
  <si>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</si>
  <si>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</si>
  <si>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</si>
  <si>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</si>
  <si>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</si>
  <si>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</si>
  <si>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</si>
  <si>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</si>
  <si>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</si>
  <si>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</si>
  <si>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</si>
  <si>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</si>
  <si>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</si>
  <si>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</si>
  <si>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</si>
  <si>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</si>
  <si>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</si>
  <si>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</si>
  <si>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</si>
  <si>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</si>
  <si>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</si>
  <si>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</si>
  <si>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</si>
  <si>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</si>
  <si>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</si>
  <si>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</si>
  <si>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</si>
  <si>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</si>
  <si>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</si>
  <si>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</si>
  <si>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</si>
  <si>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</si>
  <si>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</si>
  <si>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</si>
  <si>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</si>
  <si>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</si>
  <si>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</si>
  <si>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</si>
  <si>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</si>
  <si>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</si>
  <si>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</si>
  <si>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</si>
  <si>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</si>
  <si>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</si>
  <si>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</si>
  <si>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</si>
  <si>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</si>
  <si>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</si>
  <si>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</si>
  <si>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</si>
  <si>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</si>
  <si>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</si>
  <si>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</si>
  <si>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</si>
  <si>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</si>
  <si>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</si>
  <si>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</si>
  <si>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</si>
  <si>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</si>
  <si>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</si>
  <si>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</si>
  <si>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</si>
  <si>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</si>
  <si>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</si>
  <si>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</si>
  <si>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</si>
  <si>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</si>
  <si>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</si>
  <si>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</si>
  <si>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</si>
  <si>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</si>
  <si>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</si>
  <si>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</si>
  <si>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</si>
  <si>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</si>
  <si>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</si>
  <si>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</si>
  <si>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</si>
  <si>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</si>
  <si>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</si>
  <si>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</si>
  <si>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</si>
  <si>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</si>
  <si>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</si>
  <si>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</si>
  <si>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</si>
  <si>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</si>
  <si>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</si>
  <si>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</si>
  <si>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</si>
  <si>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</si>
  <si>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</si>
  <si>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</si>
  <si>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</si>
  <si>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</si>
  <si>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</si>
  <si>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</si>
  <si>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</si>
  <si>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</si>
  <si>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</si>
  <si>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</si>
  <si>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</si>
  <si>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</si>
  <si>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</si>
  <si>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</si>
  <si>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</si>
  <si>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</si>
  <si>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</si>
  <si>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</si>
  <si>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</si>
  <si>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</si>
  <si>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</si>
  <si>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</si>
  <si>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</si>
  <si>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</si>
  <si>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</si>
  <si>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</si>
  <si>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</si>
  <si>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</si>
  <si>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</si>
  <si>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</si>
  <si>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</si>
  <si>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</si>
  <si>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</si>
  <si>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</si>
  <si>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</si>
  <si>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</si>
  <si>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</si>
  <si>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</si>
  <si>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</si>
  <si>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</si>
  <si>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</si>
  <si>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</si>
  <si>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</si>
  <si>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</si>
  <si>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</si>
  <si>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</si>
  <si>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</si>
  <si>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</si>
  <si>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</si>
  <si>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</si>
  <si>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</si>
  <si>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</si>
  <si>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</si>
  <si>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</si>
  <si>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</si>
  <si>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</si>
  <si>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</si>
  <si>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</si>
  <si>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</si>
  <si>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</si>
  <si>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</si>
  <si>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</si>
  <si>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</si>
  <si>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</si>
  <si>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</si>
  <si>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</si>
  <si>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</si>
  <si>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</si>
  <si>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</si>
  <si>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</si>
  <si>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</si>
  <si>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</si>
  <si>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</si>
  <si>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</si>
  <si>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</si>
  <si>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</si>
  <si>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</si>
  <si>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</si>
  <si>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</si>
  <si>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</si>
  <si>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</si>
  <si>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</si>
  <si>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</si>
  <si>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</si>
  <si>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</si>
  <si>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</si>
  <si>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</si>
  <si>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</si>
  <si>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</si>
  <si>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</si>
  <si>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</si>
  <si>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</si>
  <si>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</si>
  <si>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</si>
  <si>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</si>
  <si>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</si>
  <si>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</si>
  <si>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</si>
  <si>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</si>
  <si>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</si>
  <si>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</si>
  <si>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</si>
  <si>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</si>
  <si>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</si>
  <si>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</si>
  <si>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</si>
  <si>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</si>
  <si>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</si>
  <si>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</si>
  <si>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</si>
  <si>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</si>
  <si>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</si>
  <si>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</si>
  <si>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</si>
  <si>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</si>
  <si>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</si>
  <si>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</si>
  <si>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</si>
  <si>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</si>
  <si>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</si>
  <si>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</si>
  <si>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</si>
  <si>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</si>
  <si>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</si>
  <si>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</si>
  <si>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</si>
  <si>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</si>
  <si>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</si>
  <si>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</si>
  <si>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</si>
  <si>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</si>
  <si>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</si>
  <si>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</si>
  <si>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</si>
  <si>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</si>
  <si>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</si>
  <si>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</si>
  <si>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</si>
  <si>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</si>
  <si>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</si>
  <si>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</si>
  <si>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</si>
  <si>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</si>
  <si>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</si>
  <si>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</si>
  <si>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</si>
  <si>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</si>
  <si>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</si>
  <si>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</si>
  <si>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</si>
  <si>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</si>
  <si>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</si>
  <si>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</si>
  <si>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</si>
  <si>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</si>
  <si>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</si>
  <si>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</si>
  <si>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</si>
  <si>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</si>
  <si>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</si>
  <si>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</si>
  <si>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</si>
  <si>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</si>
  <si>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</si>
  <si>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</si>
  <si>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</si>
  <si>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</si>
  <si>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</si>
  <si>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</si>
  <si>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</si>
  <si>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</si>
  <si>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</si>
  <si>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</si>
  <si>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</si>
  <si>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</si>
  <si>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</si>
  <si>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</si>
  <si>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</si>
  <si>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</si>
  <si>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</si>
  <si>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</si>
  <si>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</si>
  <si>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</si>
  <si>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</si>
  <si>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</si>
  <si>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</si>
  <si>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</si>
  <si>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</si>
  <si>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</si>
  <si>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</si>
  <si>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</si>
  <si>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</si>
  <si>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</si>
  <si>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</si>
  <si>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</si>
  <si>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</si>
  <si>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</si>
  <si>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</si>
  <si>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</si>
  <si>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</si>
  <si>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</si>
  <si>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</si>
  <si>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</si>
  <si>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</si>
  <si>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</si>
  <si>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</si>
  <si>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</si>
  <si>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</si>
  <si>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</si>
  <si>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</si>
  <si>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</si>
  <si>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</si>
  <si>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</si>
  <si>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</si>
  <si>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</si>
  <si>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</si>
  <si>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</si>
  <si>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</si>
  <si>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</si>
  <si>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</si>
  <si>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</si>
  <si>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</si>
  <si>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</si>
  <si>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</si>
  <si>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</si>
  <si>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</si>
  <si>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</si>
  <si>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</si>
  <si>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</si>
  <si>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</si>
  <si>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</si>
  <si>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</si>
  <si>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</si>
  <si>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</si>
  <si>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</si>
  <si>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</si>
  <si>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</si>
  <si>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</si>
  <si>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</si>
  <si>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</si>
  <si>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</si>
  <si>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</si>
  <si>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</si>
  <si>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</si>
  <si>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</si>
  <si>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</si>
  <si>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</si>
  <si>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</si>
  <si>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</si>
  <si>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</si>
  <si>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</si>
  <si>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</si>
  <si>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</si>
  <si>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</si>
  <si>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</si>
  <si>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</si>
  <si>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</si>
  <si>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</si>
  <si>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</si>
  <si>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</si>
  <si>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</si>
  <si>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</si>
  <si>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</si>
  <si>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</si>
  <si>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</si>
  <si>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</si>
  <si>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</si>
  <si>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</si>
  <si>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</si>
  <si>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</si>
  <si>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</si>
  <si>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</si>
  <si>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</si>
  <si>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</si>
  <si>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</si>
  <si>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</si>
  <si>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</si>
  <si>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</si>
  <si>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</si>
  <si>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</si>
  <si>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</si>
  <si>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</si>
  <si>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</si>
  <si>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</si>
  <si>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</si>
  <si>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</si>
  <si>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</si>
  <si>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</si>
  <si>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</si>
  <si>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</si>
  <si>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</si>
  <si>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</si>
  <si>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</si>
  <si>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</si>
  <si>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</si>
  <si>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</si>
  <si>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</si>
  <si>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</si>
  <si>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</si>
  <si>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</si>
  <si>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</si>
  <si>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</si>
  <si>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</si>
  <si>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</si>
  <si>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</si>
  <si>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</si>
  <si>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</si>
  <si>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</si>
  <si>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</si>
  <si>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</si>
  <si>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</si>
  <si>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</si>
  <si>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</si>
  <si>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</si>
  <si>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</si>
  <si>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</si>
  <si>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</si>
  <si>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</si>
  <si>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</si>
  <si>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</si>
  <si>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</si>
  <si>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</si>
  <si>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</si>
  <si>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</si>
  <si>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</si>
  <si>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</si>
  <si>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</si>
  <si>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</si>
  <si>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</si>
  <si>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</si>
  <si>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</si>
  <si>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</si>
  <si>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</si>
  <si>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</si>
  <si>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</si>
  <si>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</si>
  <si>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</si>
  <si>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</si>
  <si>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</si>
  <si>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</si>
  <si>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</si>
  <si>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</si>
  <si>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</si>
  <si>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</si>
  <si>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</si>
  <si>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</si>
  <si>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</si>
  <si>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</si>
  <si>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</si>
  <si>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</si>
  <si>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</si>
  <si>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</si>
  <si>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</si>
  <si>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</si>
  <si>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</si>
  <si>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</si>
  <si>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</si>
  <si>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</si>
  <si>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</si>
  <si>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</si>
  <si>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</si>
  <si>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</si>
  <si>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</si>
  <si>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</si>
  <si>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</si>
  <si>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</si>
  <si>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</si>
  <si>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</si>
  <si>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</si>
  <si>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</si>
  <si>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</si>
  <si>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</si>
  <si>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</si>
  <si>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</si>
  <si>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</si>
  <si>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</si>
  <si>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</si>
  <si>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</si>
  <si>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</si>
  <si>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</si>
  <si>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</si>
  <si>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</si>
  <si>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</si>
  <si>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</si>
  <si>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</si>
  <si>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</si>
  <si>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</si>
  <si>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</si>
  <si>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</si>
  <si>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</si>
  <si>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</si>
  <si>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</si>
  <si>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</si>
  <si>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</si>
  <si>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</si>
  <si>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</si>
  <si>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</si>
  <si>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</si>
  <si>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</si>
  <si>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</si>
  <si>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</si>
  <si>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</si>
  <si>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</si>
  <si>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</si>
  <si>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</si>
  <si>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</si>
  <si>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</si>
  <si>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</si>
  <si>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</si>
  <si>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</si>
  <si>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</si>
  <si>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</si>
  <si>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</si>
  <si>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</si>
  <si>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</si>
  <si>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</si>
  <si>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</si>
  <si>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</si>
  <si>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</si>
  <si>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</si>
  <si>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</si>
  <si>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</si>
  <si>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</si>
  <si>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</si>
  <si>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</si>
  <si>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</si>
  <si>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</si>
  <si>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</si>
  <si>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</si>
  <si>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</si>
  <si>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</si>
  <si>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</si>
  <si>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</si>
  <si>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</si>
  <si>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</si>
  <si>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</si>
  <si>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</si>
  <si>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</si>
  <si>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</si>
  <si>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</si>
  <si>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</si>
  <si>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</si>
  <si>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</si>
  <si>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</si>
  <si>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</si>
  <si>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</si>
  <si>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</si>
  <si>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</si>
  <si>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</si>
  <si>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</si>
  <si>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</si>
  <si>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</si>
  <si>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</si>
  <si>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</si>
  <si>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</si>
  <si>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</si>
  <si>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</si>
  <si>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</si>
  <si>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</si>
  <si>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</si>
  <si>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</si>
  <si>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</si>
  <si>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</si>
  <si>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</si>
  <si>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</si>
  <si>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</si>
  <si>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</si>
  <si>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</si>
  <si>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</si>
  <si>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</si>
  <si>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</si>
  <si>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</si>
  <si>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</si>
  <si>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</si>
  <si>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</si>
  <si>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</si>
  <si>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</si>
  <si>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</si>
  <si>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</si>
  <si>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</si>
  <si>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</si>
  <si>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</si>
  <si>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</si>
  <si>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</si>
  <si>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</si>
  <si>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</si>
  <si>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</si>
  <si>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</si>
  <si>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</si>
  <si>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</si>
  <si>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</si>
  <si>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</si>
  <si>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</si>
  <si>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</si>
  <si>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</si>
  <si>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</si>
  <si>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</si>
  <si>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</si>
  <si>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</si>
  <si>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</si>
  <si>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</si>
  <si>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</si>
  <si>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</si>
  <si>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</si>
  <si>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</si>
  <si>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</si>
  <si>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</si>
  <si>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</si>
  <si>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</si>
  <si>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</si>
  <si>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</si>
  <si>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</si>
  <si>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</si>
  <si>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</si>
  <si>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</si>
  <si>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</si>
  <si>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</si>
  <si>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</si>
  <si>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</si>
  <si>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</si>
  <si>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</si>
  <si>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</si>
  <si>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</si>
  <si>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</si>
  <si>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</si>
  <si>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</si>
  <si>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</si>
  <si>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</si>
  <si>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</si>
  <si>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</si>
  <si>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</si>
  <si>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</si>
  <si>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</si>
  <si>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</si>
  <si>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</si>
  <si>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</si>
  <si>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</si>
  <si>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</si>
  <si>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</si>
  <si>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</si>
  <si>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</si>
  <si>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</si>
  <si>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</si>
  <si>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</si>
  <si>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</si>
  <si>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</si>
  <si>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</si>
  <si>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</si>
  <si>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</si>
  <si>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</si>
  <si>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</si>
  <si>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</si>
  <si>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</si>
  <si>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</si>
  <si>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</si>
  <si>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</si>
  <si>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</si>
  <si>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</si>
  <si>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</si>
  <si>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</si>
  <si>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</si>
  <si>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</si>
  <si>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</si>
  <si>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</si>
  <si>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</si>
  <si>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</si>
  <si>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</si>
  <si>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</si>
  <si>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</si>
  <si>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</si>
  <si>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</si>
  <si>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</si>
  <si>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</si>
  <si>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</si>
  <si>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</si>
  <si>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</si>
  <si>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</si>
  <si>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</si>
  <si>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</si>
  <si>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</si>
  <si>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</si>
  <si>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</si>
  <si>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</si>
  <si>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</si>
  <si>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</si>
  <si>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</si>
  <si>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</si>
  <si>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</si>
  <si>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</si>
  <si>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</si>
  <si>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</si>
  <si>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</si>
  <si>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</si>
  <si>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</si>
  <si>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</si>
  <si>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</si>
  <si>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</si>
  <si>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</si>
  <si>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</si>
  <si>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</si>
  <si>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</si>
  <si>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</si>
  <si>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</si>
  <si>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</si>
  <si>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</si>
  <si>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</si>
  <si>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</si>
  <si>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</si>
  <si>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</si>
  <si>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</si>
  <si>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</si>
  <si>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</si>
  <si>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</si>
  <si>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</si>
  <si>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</si>
  <si>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</si>
  <si>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</si>
  <si>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</si>
  <si>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</si>
  <si>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</si>
  <si>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</si>
  <si>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</si>
  <si>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</si>
  <si>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</si>
  <si>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</si>
  <si>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</si>
  <si>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</si>
  <si>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</si>
  <si>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</si>
  <si>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</si>
  <si>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</si>
  <si>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</si>
  <si>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</si>
  <si>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</si>
  <si>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</si>
  <si>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</si>
  <si>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</si>
  <si>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</si>
  <si>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</si>
  <si>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</si>
  <si>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</si>
  <si>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</si>
  <si>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</si>
  <si>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</si>
  <si>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</si>
  <si>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</si>
  <si>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</si>
  <si>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</si>
  <si>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</si>
  <si>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</si>
  <si>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</si>
  <si>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</si>
  <si>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</si>
  <si>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</si>
  <si>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</si>
  <si>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</si>
  <si>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</si>
  <si>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</si>
  <si>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</si>
  <si>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</si>
  <si>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</si>
  <si>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</si>
  <si>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</si>
  <si>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</si>
  <si>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</si>
  <si>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</si>
  <si>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</si>
  <si>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</si>
  <si>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</si>
  <si>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</si>
  <si>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</si>
  <si>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</si>
  <si>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</si>
  <si>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</si>
  <si>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</si>
  <si>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</si>
  <si>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</si>
  <si>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</si>
  <si>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</si>
  <si>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</si>
  <si>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</si>
  <si>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</si>
  <si>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</si>
  <si>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</si>
  <si>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</si>
  <si>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</si>
  <si>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</si>
  <si>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</si>
  <si>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</si>
  <si>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</si>
  <si>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</si>
  <si>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</si>
  <si>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</si>
  <si>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</si>
  <si>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</si>
  <si>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</si>
  <si>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</si>
  <si>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</si>
  <si>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</si>
  <si>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</si>
  <si>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</si>
  <si>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</si>
  <si>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</si>
  <si>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</si>
  <si>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</si>
  <si>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</si>
  <si>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</si>
  <si>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</si>
  <si>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</si>
  <si>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</si>
  <si>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</si>
  <si>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</si>
  <si>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</si>
  <si>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</si>
  <si>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</si>
  <si>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</si>
  <si>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</si>
  <si>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</si>
  <si>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</si>
  <si>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</si>
  <si>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</si>
  <si>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</si>
  <si>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</si>
  <si>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</si>
  <si>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</si>
  <si>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</si>
  <si>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</si>
  <si>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</si>
  <si>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</si>
  <si>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</si>
  <si>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</si>
  <si>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</si>
  <si>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</si>
  <si>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</si>
  <si>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</si>
  <si>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</si>
  <si>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</si>
  <si>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</si>
  <si>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</si>
  <si>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</si>
  <si>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</si>
  <si>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</si>
  <si>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</si>
  <si>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</si>
  <si>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</si>
  <si>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</si>
  <si>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</si>
  <si>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</si>
  <si>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</si>
  <si>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</si>
  <si>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</si>
  <si>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</si>
  <si>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</si>
  <si>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</si>
  <si>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</si>
  <si>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</si>
  <si>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</si>
  <si>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</si>
  <si>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</si>
  <si>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</si>
  <si>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</si>
  <si>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</si>
  <si>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</si>
  <si>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</si>
  <si>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</si>
  <si>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</si>
  <si>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</si>
  <si>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</si>
  <si>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</si>
  <si>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</si>
  <si>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</si>
  <si>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</si>
  <si>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</si>
  <si>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</si>
  <si>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</si>
  <si>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</si>
  <si>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</si>
  <si>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</si>
  <si>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</si>
  <si>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</si>
  <si>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</si>
  <si>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</si>
  <si>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</si>
  <si>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</si>
  <si>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</si>
  <si>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</si>
  <si>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</si>
  <si>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</si>
  <si>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</si>
  <si>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</si>
  <si>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</si>
  <si>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</si>
  <si>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</si>
  <si>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</si>
  <si>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</si>
  <si>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</si>
  <si>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</si>
  <si>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</si>
  <si>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</si>
  <si>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</si>
  <si>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</si>
  <si>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</si>
  <si>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</si>
  <si>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</si>
  <si>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</si>
  <si>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</si>
  <si>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</si>
  <si>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</si>
  <si>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</si>
  <si>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</si>
  <si>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</si>
  <si>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</si>
  <si>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</si>
  <si>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</si>
  <si>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</si>
  <si>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</si>
  <si>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</si>
  <si>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</si>
  <si>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</si>
  <si>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</si>
  <si>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</si>
  <si>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</si>
  <si>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</si>
  <si>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</si>
  <si>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</si>
  <si>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</si>
  <si>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</si>
  <si>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</si>
  <si>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</si>
  <si>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</si>
  <si>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</si>
  <si>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</si>
  <si>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</si>
  <si>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</si>
  <si>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</si>
  <si>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</si>
  <si>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</si>
  <si>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</si>
  <si>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</si>
  <si>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</si>
  <si>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</si>
  <si>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</si>
  <si>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</si>
  <si>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</si>
  <si>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</si>
  <si>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</si>
  <si>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</si>
  <si>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</si>
  <si>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</si>
  <si>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</si>
  <si>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</si>
  <si>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</si>
  <si>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</si>
  <si>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</si>
  <si>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</si>
  <si>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</si>
  <si>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</si>
  <si>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</si>
  <si>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</si>
  <si>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</si>
  <si>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</si>
  <si>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</si>
  <si>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</si>
  <si>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</si>
  <si>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</si>
  <si>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</si>
  <si>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</si>
  <si>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</si>
  <si>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</si>
  <si>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</si>
  <si>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</si>
  <si>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</si>
  <si>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</si>
  <si>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</si>
  <si>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</si>
  <si>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</si>
  <si>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</si>
  <si>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</si>
  <si>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</si>
  <si>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</si>
  <si>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</si>
  <si>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</si>
  <si>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</si>
  <si>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</si>
  <si>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</si>
  <si>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</si>
  <si>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</si>
  <si>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</si>
  <si>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</si>
  <si>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</si>
  <si>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</si>
  <si>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</si>
  <si>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</si>
  <si>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</si>
  <si>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</si>
  <si>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</si>
  <si>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</si>
  <si>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</si>
  <si>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</si>
  <si>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</si>
  <si>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</si>
  <si>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</si>
  <si>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</si>
  <si>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</si>
  <si>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</si>
  <si>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</si>
  <si>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</si>
  <si>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</si>
  <si>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</si>
  <si>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</si>
  <si>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</si>
  <si>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</si>
  <si>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</si>
  <si>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</si>
  <si>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</si>
  <si>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</si>
  <si>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</si>
  <si>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</si>
  <si>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</si>
  <si>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</si>
  <si>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</si>
  <si>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</si>
  <si>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</si>
  <si>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</si>
  <si>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</si>
  <si>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</si>
  <si>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</si>
  <si>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</si>
  <si>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</si>
  <si>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</si>
  <si>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</si>
  <si>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</si>
  <si>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</si>
  <si>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</si>
  <si>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</si>
  <si>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</si>
  <si>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</si>
  <si>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</si>
  <si>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</si>
  <si>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</si>
  <si>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</si>
  <si>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</si>
  <si>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</si>
  <si>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</si>
  <si>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</si>
  <si>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</si>
  <si>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</si>
  <si>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</si>
  <si>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</si>
  <si>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</si>
  <si>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</si>
  <si>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</si>
  <si>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</si>
  <si>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</si>
  <si>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</si>
  <si>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</si>
  <si>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</si>
  <si>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</si>
  <si>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</si>
  <si>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</si>
  <si>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</si>
  <si>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</si>
  <si>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</si>
  <si>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</si>
  <si>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</si>
  <si>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</si>
  <si>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</si>
  <si>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</si>
  <si>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</si>
  <si>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</si>
  <si>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</si>
  <si>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</si>
  <si>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</si>
  <si>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</si>
  <si>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</si>
  <si>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</si>
  <si>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</si>
  <si>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</si>
  <si>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</si>
  <si>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</si>
  <si>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</si>
  <si>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</si>
  <si>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</si>
  <si>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</si>
  <si>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</si>
  <si>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</si>
  <si>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</si>
  <si>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</si>
  <si>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</si>
  <si>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</si>
  <si>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</si>
  <si>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</si>
  <si>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</si>
  <si>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</si>
  <si>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</si>
  <si>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</si>
  <si>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</si>
  <si>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</si>
  <si>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</si>
  <si>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</si>
  <si>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</si>
  <si>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</si>
  <si>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</si>
  <si>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</si>
  <si>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</si>
  <si>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</si>
  <si>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</si>
  <si>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</si>
  <si>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</si>
  <si>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</si>
  <si>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</si>
  <si>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</si>
  <si>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</si>
  <si>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</si>
  <si>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</si>
  <si>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</si>
  <si>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</si>
  <si>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</si>
  <si>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</si>
  <si>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</si>
  <si>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</si>
  <si>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</si>
  <si>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</si>
  <si>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</si>
  <si>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</si>
  <si>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</si>
  <si>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</si>
  <si>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</si>
  <si>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</si>
  <si>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</si>
  <si>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</si>
  <si>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</si>
  <si>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</si>
  <si>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</si>
  <si>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</si>
  <si>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</si>
  <si>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</si>
  <si>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</si>
  <si>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</si>
  <si>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</si>
  <si>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</si>
  <si>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</si>
  <si>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</si>
  <si>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</si>
  <si>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</si>
  <si>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</si>
  <si>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</si>
  <si>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</si>
  <si>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</si>
  <si>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</si>
  <si>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</si>
  <si>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</si>
  <si>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</si>
  <si>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</si>
  <si>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</si>
  <si>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</si>
  <si>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</si>
  <si>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</si>
  <si>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</si>
  <si>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</si>
  <si>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</si>
  <si>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</si>
  <si>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</si>
  <si>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</si>
  <si>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</si>
  <si>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</si>
  <si>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</si>
  <si>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</si>
  <si>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</si>
  <si>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</si>
  <si>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</si>
  <si>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</si>
  <si>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</si>
  <si>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</si>
  <si>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</si>
  <si>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</si>
  <si>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</si>
  <si>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</si>
  <si>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</si>
  <si>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</si>
  <si>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</si>
  <si>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</si>
  <si>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</si>
  <si>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</si>
  <si>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</si>
  <si>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</si>
  <si>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</si>
  <si>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</si>
  <si>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</si>
  <si>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</si>
  <si>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</si>
  <si>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</si>
  <si>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</si>
  <si>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</si>
  <si>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</si>
  <si>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</si>
  <si>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</si>
  <si>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</si>
  <si>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</si>
  <si>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</si>
  <si>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</si>
  <si>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</si>
  <si>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</si>
  <si>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</si>
  <si>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</si>
  <si>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</si>
  <si>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</si>
  <si>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</si>
  <si>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</si>
  <si>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</si>
  <si>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</si>
  <si>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</si>
  <si>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</si>
  <si>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</si>
  <si>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</si>
  <si>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</si>
  <si>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</si>
  <si>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</si>
  <si>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</si>
  <si>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</si>
  <si>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</si>
  <si>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</si>
  <si>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</si>
  <si>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</si>
  <si>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</si>
  <si>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</si>
  <si>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</si>
  <si>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</si>
  <si>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</si>
  <si>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</si>
  <si>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</si>
  <si>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</si>
  <si>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</si>
  <si>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</si>
  <si>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</si>
  <si>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</si>
  <si>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</si>
  <si>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</si>
  <si>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</si>
  <si>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</si>
  <si>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</si>
  <si>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</si>
  <si>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</si>
  <si>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</si>
  <si>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</si>
  <si>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</si>
  <si>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</si>
  <si>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</si>
  <si>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</si>
  <si>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</si>
  <si>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</si>
  <si>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</si>
  <si>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</si>
  <si>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</si>
  <si>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</si>
  <si>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</si>
  <si>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</si>
  <si>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</si>
  <si>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</si>
  <si>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</si>
  <si>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</si>
  <si>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</si>
  <si>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</si>
  <si>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</si>
  <si>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</si>
  <si>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</si>
  <si>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</si>
  <si>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</si>
  <si>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</si>
  <si>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</si>
  <si>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</si>
  <si>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</si>
  <si>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</si>
  <si>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</si>
  <si>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</si>
  <si>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</si>
  <si>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</si>
  <si>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</si>
  <si>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</si>
  <si>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</si>
  <si>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</si>
  <si>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</si>
  <si>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</si>
  <si>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</si>
  <si>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</si>
  <si>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</si>
  <si>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</si>
  <si>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</si>
  <si>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</si>
  <si>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</si>
  <si>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</si>
  <si>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</si>
  <si>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</si>
  <si>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</si>
  <si>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</si>
  <si>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</si>
  <si>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</si>
  <si>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</si>
  <si>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</si>
  <si>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</si>
  <si>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</si>
  <si>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</si>
  <si>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</si>
  <si>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</si>
  <si>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</si>
  <si>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</si>
  <si>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</si>
  <si>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</si>
  <si>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</si>
  <si>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</si>
  <si>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</si>
  <si>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</si>
  <si>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</si>
  <si>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</si>
  <si>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</si>
  <si>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</si>
  <si>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</si>
  <si>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</si>
  <si>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</si>
  <si>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</si>
  <si>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</si>
  <si>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</si>
  <si>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</si>
  <si>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</si>
  <si>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</si>
  <si>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</si>
  <si>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</si>
  <si>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</si>
  <si>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</si>
  <si>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</si>
  <si>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</si>
  <si>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</si>
  <si>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</si>
  <si>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</si>
  <si>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</si>
  <si>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</si>
  <si>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</si>
  <si>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</si>
  <si>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</si>
  <si>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</si>
  <si>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</si>
  <si>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</si>
  <si>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</si>
  <si>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</si>
  <si>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</si>
  <si>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</si>
  <si>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</si>
  <si>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</si>
  <si>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</si>
  <si>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</si>
  <si>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</si>
  <si>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</si>
  <si>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</si>
  <si>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</si>
  <si>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</si>
  <si>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</si>
  <si>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</si>
  <si>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</si>
  <si>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</si>
  <si>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</si>
  <si>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</si>
  <si>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</si>
  <si>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</si>
  <si>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</si>
  <si>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</si>
  <si>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</si>
  <si>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</si>
  <si>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</si>
  <si>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</si>
  <si>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</si>
  <si>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</si>
  <si>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</si>
  <si>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</si>
  <si>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</si>
  <si>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</si>
  <si>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</si>
  <si>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</si>
  <si>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</si>
  <si>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</si>
  <si>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</si>
  <si>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</si>
  <si>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</si>
  <si>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</si>
  <si>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</si>
  <si>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</si>
  <si>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</si>
  <si>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</si>
  <si>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</si>
  <si>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</si>
  <si>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</si>
  <si>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</si>
  <si>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</si>
  <si>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</si>
  <si>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</si>
  <si>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</si>
  <si>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</si>
  <si>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</si>
  <si>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</si>
  <si>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</si>
  <si>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</si>
  <si>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</si>
  <si>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</si>
  <si>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</si>
  <si>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</si>
  <si>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</si>
  <si>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</si>
  <si>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</si>
  <si>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</si>
  <si>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</si>
  <si>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</si>
  <si>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</si>
  <si>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</si>
  <si>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</si>
  <si>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</si>
  <si>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</si>
  <si>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</si>
  <si>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</si>
  <si>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</si>
  <si>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</si>
  <si>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</si>
  <si>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</si>
  <si>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</si>
  <si>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</si>
  <si>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</si>
  <si>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</si>
  <si>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</si>
  <si>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</si>
  <si>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</si>
  <si>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</si>
  <si>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</si>
  <si>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</si>
  <si>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</si>
  <si>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</si>
  <si>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</si>
  <si>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</si>
  <si>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</si>
  <si>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</si>
  <si>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</si>
  <si>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</si>
  <si>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</si>
  <si>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</si>
  <si>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</si>
  <si>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</si>
  <si>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</si>
  <si>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</si>
  <si>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</si>
  <si>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</si>
  <si>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</si>
  <si>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</si>
  <si>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</si>
  <si>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</si>
  <si>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</si>
  <si>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</si>
  <si>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</si>
  <si>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</si>
  <si>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</si>
  <si>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</si>
  <si>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</si>
  <si>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</si>
  <si>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</si>
  <si>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</si>
  <si>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</si>
  <si>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</si>
  <si>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</si>
  <si>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</si>
  <si>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</si>
  <si>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</si>
  <si>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</si>
  <si>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</si>
  <si>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</si>
  <si>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</si>
  <si>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</si>
  <si>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</si>
  <si>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</si>
  <si>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</si>
  <si>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</si>
  <si>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</si>
  <si>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</si>
  <si>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</si>
  <si>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</si>
  <si>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</si>
  <si>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</si>
  <si>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</si>
  <si>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</si>
  <si>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</si>
  <si>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</si>
  <si>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</si>
  <si>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</si>
  <si>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</si>
  <si>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</si>
  <si>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</si>
  <si>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</si>
  <si>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</si>
  <si>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</si>
  <si>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</si>
  <si>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</si>
  <si>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</si>
  <si>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</si>
  <si>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</si>
  <si>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</si>
  <si>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</si>
  <si>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</si>
  <si>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</si>
  <si>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</si>
  <si>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</si>
  <si>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</si>
  <si>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</si>
  <si>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</si>
  <si>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</si>
  <si>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</si>
  <si>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</si>
  <si>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</si>
  <si>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</si>
  <si>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</si>
  <si>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</si>
  <si>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</si>
  <si>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</si>
  <si>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</si>
  <si>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</si>
  <si>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</si>
  <si>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</si>
  <si>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</si>
  <si>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</si>
  <si>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</si>
  <si>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</si>
  <si>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</si>
  <si>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</si>
  <si>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</si>
  <si>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</si>
  <si>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</si>
  <si>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</si>
  <si>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</si>
  <si>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</si>
  <si>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</si>
  <si>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</si>
  <si>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</si>
  <si>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</si>
  <si>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</si>
  <si>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</si>
  <si>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</si>
  <si>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</si>
  <si>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</si>
  <si>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</si>
  <si>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</si>
  <si>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</si>
  <si>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</si>
  <si>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</si>
  <si>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</si>
  <si>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</si>
  <si>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</si>
  <si>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</si>
  <si>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</si>
  <si>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</si>
  <si>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</si>
  <si>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</si>
  <si>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</si>
  <si>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</si>
  <si>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</si>
  <si>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</si>
  <si>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</si>
  <si>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</si>
  <si>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</si>
  <si>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</si>
  <si>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</si>
  <si>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</si>
  <si>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</si>
  <si>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</si>
  <si>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</si>
  <si>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</si>
  <si>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</si>
  <si>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</si>
  <si>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</si>
  <si>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</si>
  <si>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</si>
  <si>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</si>
  <si>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</si>
  <si>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</si>
  <si>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</si>
  <si>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</si>
  <si>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</si>
  <si>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</si>
  <si>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</si>
  <si>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</si>
  <si>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</si>
  <si>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</si>
  <si>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</si>
  <si>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</si>
  <si>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</si>
  <si>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</si>
  <si>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</si>
  <si>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</si>
  <si>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</si>
  <si>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</si>
  <si>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</si>
  <si>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</si>
  <si>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</si>
  <si>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</si>
  <si>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</si>
  <si>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</si>
  <si>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</si>
  <si>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</si>
  <si>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</si>
  <si>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</si>
  <si>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</si>
  <si>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</si>
  <si>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</si>
  <si>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</si>
  <si>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</si>
  <si>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</si>
  <si>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</si>
  <si>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</si>
  <si>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</si>
  <si>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</si>
  <si>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</si>
  <si>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</si>
  <si>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</si>
  <si>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</si>
  <si>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</si>
  <si>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</si>
  <si>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</si>
  <si>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</si>
  <si>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</si>
  <si>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</si>
  <si>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</si>
  <si>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</si>
  <si>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</si>
  <si>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</si>
  <si>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</si>
  <si>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</si>
  <si>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</si>
  <si>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</si>
  <si>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</si>
  <si>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</si>
  <si>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</si>
  <si>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</si>
  <si>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</si>
  <si>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</si>
  <si>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</si>
  <si>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</si>
  <si>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</si>
  <si>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</si>
  <si>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</si>
  <si>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</si>
  <si>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</si>
  <si>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</si>
  <si>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</si>
  <si>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</si>
  <si>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</si>
  <si>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</si>
  <si>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</si>
  <si>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</si>
  <si>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</si>
  <si>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</si>
  <si>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</si>
  <si>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</si>
  <si>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</si>
  <si>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</si>
  <si>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</si>
  <si>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</si>
  <si>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</si>
  <si>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</si>
  <si>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</si>
  <si>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</si>
  <si>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</si>
  <si>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</si>
  <si>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</si>
  <si>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</si>
  <si>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</si>
  <si>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</si>
  <si>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</si>
  <si>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</si>
  <si>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</si>
  <si>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</si>
  <si>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</si>
  <si>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</si>
  <si>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</si>
  <si>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</si>
  <si>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</si>
  <si>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</si>
  <si>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</si>
  <si>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</si>
  <si>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</si>
  <si>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</si>
  <si>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</si>
  <si>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</si>
  <si>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</si>
  <si>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</si>
  <si>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</si>
  <si>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</si>
  <si>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</si>
  <si>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</si>
  <si>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</si>
  <si>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</si>
  <si>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</si>
  <si>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</si>
  <si>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</si>
  <si>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</si>
  <si>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</si>
  <si>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</si>
  <si>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</si>
  <si>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</si>
  <si>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</si>
  <si>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</si>
  <si>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</si>
  <si>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</si>
  <si>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</si>
  <si>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</si>
  <si>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</si>
  <si>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</si>
  <si>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</si>
  <si>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</si>
  <si>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</si>
  <si>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</si>
  <si>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</si>
  <si>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</si>
  <si>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</si>
  <si>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</si>
  <si>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</si>
  <si>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</si>
  <si>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</si>
  <si>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</si>
  <si>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</si>
  <si>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</si>
  <si>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</si>
  <si>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</si>
  <si>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</si>
  <si>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</si>
  <si>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</si>
  <si>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</si>
  <si>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</si>
  <si>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</si>
  <si>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</si>
  <si>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</si>
  <si>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</si>
  <si>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</si>
  <si>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</si>
  <si>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</si>
  <si>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</si>
  <si>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</si>
  <si>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</si>
  <si>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</si>
  <si>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</si>
  <si>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</si>
  <si>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</si>
  <si>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</si>
  <si>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</si>
  <si>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</si>
  <si>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</si>
  <si>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</si>
  <si>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</si>
  <si>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</si>
  <si>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</si>
  <si>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</si>
  <si>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</si>
  <si>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</si>
  <si>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</si>
  <si>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</si>
  <si>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</si>
  <si>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</si>
  <si>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</si>
  <si>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</si>
  <si>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</si>
  <si>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</si>
  <si>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</si>
  <si>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</si>
  <si>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</si>
  <si>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</si>
  <si>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</si>
  <si>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</si>
  <si>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</si>
  <si>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</si>
  <si>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</si>
  <si>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</si>
  <si>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</si>
  <si>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</si>
  <si>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</si>
  <si>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</si>
  <si>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</si>
  <si>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</si>
  <si>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</si>
  <si>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</si>
  <si>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</si>
  <si>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</si>
  <si>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</si>
  <si>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</si>
  <si>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</si>
  <si>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</si>
  <si>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</si>
  <si>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</si>
  <si>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</si>
  <si>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</si>
  <si>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</si>
  <si>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</si>
  <si>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</si>
  <si>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</si>
  <si>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</si>
  <si>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</si>
  <si>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</si>
  <si>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</si>
  <si>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</si>
  <si>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</si>
  <si>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</si>
  <si>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</si>
  <si>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</si>
  <si>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</si>
  <si>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</si>
  <si>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</si>
  <si>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</si>
  <si>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</si>
  <si>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</si>
  <si>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</si>
  <si>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</si>
  <si>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</si>
  <si>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</si>
  <si>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</si>
  <si>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</si>
  <si>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</si>
  <si>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</si>
  <si>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</si>
  <si>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</si>
  <si>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</si>
  <si>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</si>
  <si>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</si>
  <si>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</si>
  <si>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</si>
  <si>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</si>
  <si>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</si>
  <si>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</si>
  <si>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</si>
  <si>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</si>
  <si>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</si>
  <si>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</si>
  <si>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</si>
  <si>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</si>
  <si>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</si>
  <si>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</si>
  <si>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</si>
  <si>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</si>
  <si>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</si>
  <si>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</si>
  <si>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</si>
  <si>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</si>
  <si>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</si>
  <si>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</si>
  <si>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</si>
  <si>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</si>
  <si>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</si>
  <si>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</si>
  <si>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</si>
  <si>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</si>
  <si>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</si>
  <si>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</si>
  <si>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</si>
  <si>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</si>
  <si>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</si>
  <si>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</si>
  <si>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</si>
  <si>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</si>
  <si>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</si>
  <si>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</si>
  <si>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</si>
  <si>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</si>
  <si>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</si>
  <si>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</si>
  <si>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</si>
  <si>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</si>
  <si>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</si>
  <si>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</si>
  <si>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</si>
  <si>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</si>
  <si>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</si>
  <si>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</si>
  <si>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</si>
  <si>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</si>
  <si>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</si>
  <si>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</si>
  <si>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</si>
  <si>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</si>
  <si>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</si>
  <si>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</si>
  <si>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</si>
  <si>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</si>
  <si>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</si>
  <si>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</si>
  <si>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</si>
  <si>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</si>
  <si>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</si>
  <si>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</si>
  <si>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</si>
  <si>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</si>
  <si>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</si>
  <si>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</si>
  <si>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</si>
  <si>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</si>
  <si>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</si>
  <si>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</si>
  <si>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</si>
  <si>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</si>
  <si>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</si>
  <si>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</si>
  <si>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</si>
  <si>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</si>
  <si>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</si>
  <si>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</si>
  <si>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</si>
  <si>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</si>
  <si>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</si>
  <si>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</si>
  <si>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</si>
  <si>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</si>
  <si>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</si>
  <si>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</si>
  <si>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</si>
  <si>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</si>
  <si>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</si>
  <si>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</si>
  <si>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</si>
  <si>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</si>
  <si>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</si>
  <si>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</si>
  <si>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</si>
  <si>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</si>
  <si>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</si>
  <si>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</si>
  <si>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</si>
  <si>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</si>
  <si>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</si>
  <si>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</si>
  <si>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</si>
  <si>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</si>
  <si>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</si>
  <si>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</si>
  <si>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</si>
  <si>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</si>
  <si>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</si>
  <si>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</si>
  <si>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</si>
  <si>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</si>
  <si>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</si>
  <si>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</si>
  <si>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</si>
  <si>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</si>
  <si>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</si>
  <si>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</si>
  <si>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</si>
  <si>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</si>
  <si>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</si>
  <si>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</si>
  <si>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</si>
  <si>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</si>
  <si>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</si>
  <si>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</si>
  <si>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</si>
  <si>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</si>
  <si>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</si>
  <si>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</si>
  <si>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</si>
  <si>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</si>
  <si>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</si>
  <si>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</si>
  <si>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</si>
  <si>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</si>
  <si>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</si>
  <si>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</si>
  <si>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</si>
  <si>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</si>
  <si>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</si>
  <si>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</si>
  <si>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</si>
  <si>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</si>
  <si>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</si>
  <si>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</si>
  <si>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</si>
  <si>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</si>
  <si>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</si>
  <si>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</si>
  <si>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</si>
  <si>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</si>
  <si>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</si>
  <si>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</si>
  <si>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</si>
  <si>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</si>
  <si>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</si>
  <si>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</si>
  <si>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</si>
  <si>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</si>
  <si>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</si>
  <si>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</si>
  <si>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</si>
  <si>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</si>
  <si>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</si>
  <si>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</si>
  <si>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</si>
  <si>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</si>
  <si>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</si>
  <si>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</si>
  <si>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</si>
  <si>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</si>
  <si>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</si>
  <si>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</si>
  <si>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</si>
  <si>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</si>
  <si>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</si>
  <si>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</si>
  <si>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</si>
  <si>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</si>
  <si>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</si>
  <si>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</si>
  <si>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</si>
  <si>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</si>
  <si>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</si>
  <si>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</si>
  <si>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</si>
  <si>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</si>
  <si>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</si>
  <si>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</si>
  <si>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</si>
  <si>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</si>
  <si>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</si>
  <si>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</si>
  <si>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</si>
  <si>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</si>
  <si>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</si>
  <si>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</si>
  <si>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</si>
  <si>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</si>
  <si>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</si>
  <si>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</si>
  <si>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</si>
  <si>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</si>
  <si>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</si>
  <si>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</si>
  <si>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</si>
  <si>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</si>
  <si>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</si>
  <si>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</si>
  <si>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</si>
  <si>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</si>
  <si>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</si>
  <si>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</si>
  <si>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</si>
  <si>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</si>
  <si>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</si>
  <si>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</si>
  <si>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</si>
  <si>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</si>
  <si>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</si>
  <si>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</si>
  <si>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</si>
  <si>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</si>
  <si>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</si>
  <si>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</si>
  <si>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</si>
  <si>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</si>
  <si>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</si>
  <si>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</si>
  <si>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</si>
  <si>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</si>
  <si>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</si>
  <si>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</si>
  <si>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</si>
  <si>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</si>
  <si>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</si>
  <si>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</si>
  <si>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</si>
  <si>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</si>
  <si>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</si>
  <si>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</si>
  <si>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</si>
  <si>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</si>
  <si>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</si>
  <si>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</si>
  <si>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</si>
  <si>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</si>
  <si>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</si>
  <si>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</si>
  <si>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</si>
  <si>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</si>
  <si>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</si>
  <si>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</si>
  <si>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</si>
  <si>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</si>
  <si>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</si>
  <si>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</si>
  <si>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</si>
  <si>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</si>
  <si>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</si>
  <si>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</si>
  <si>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</si>
  <si>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</si>
  <si>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</si>
  <si>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</si>
  <si>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</si>
  <si>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</si>
  <si>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</si>
  <si>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</si>
  <si>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</si>
  <si>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</si>
  <si>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</si>
  <si>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</si>
  <si>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</si>
  <si>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</si>
  <si>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</si>
  <si>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</si>
  <si>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</si>
  <si>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</si>
  <si>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</si>
  <si>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</si>
  <si>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</si>
  <si>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</si>
  <si>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</si>
  <si>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</si>
  <si>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</si>
  <si>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</si>
  <si>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</si>
  <si>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</si>
  <si>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</si>
  <si>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</si>
  <si>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</si>
  <si>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</si>
  <si>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</si>
  <si>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</si>
  <si>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</si>
  <si>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</si>
  <si>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</si>
  <si>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</si>
  <si>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</si>
  <si>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</si>
  <si>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</si>
  <si>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</si>
  <si>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</si>
  <si>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</si>
  <si>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</si>
  <si>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</si>
  <si>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</si>
  <si>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</si>
  <si>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</si>
  <si>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</si>
  <si>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</si>
  <si>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</si>
  <si>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</si>
  <si>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</si>
  <si>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</si>
  <si>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</si>
  <si>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</si>
  <si>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</si>
  <si>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</si>
  <si>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</si>
  <si>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</si>
  <si>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</si>
  <si>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</si>
  <si>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</si>
  <si>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</si>
  <si>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</si>
  <si>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</si>
  <si>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</si>
  <si>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</si>
  <si>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</si>
  <si>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</si>
  <si>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</si>
  <si>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</si>
  <si>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</si>
  <si>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</si>
  <si>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</si>
  <si>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</si>
  <si>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</si>
  <si>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</si>
  <si>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</si>
  <si>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</si>
  <si>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</si>
  <si>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</si>
  <si>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</si>
  <si>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</si>
  <si>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</si>
  <si>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</si>
  <si>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</si>
  <si>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</si>
  <si>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</si>
  <si>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</si>
  <si>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</si>
  <si>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</si>
  <si>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</si>
  <si>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</si>
  <si>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</si>
  <si>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</si>
  <si>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</si>
  <si>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</si>
  <si>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</si>
  <si>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</si>
  <si>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</si>
  <si>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</si>
  <si>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</si>
  <si>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</si>
  <si>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</si>
  <si>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</si>
  <si>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</si>
  <si>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</si>
  <si>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</si>
  <si>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</si>
  <si>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</si>
  <si>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</si>
  <si>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</si>
  <si>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</si>
  <si>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</si>
  <si>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</si>
  <si>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</si>
  <si>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</si>
  <si>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</si>
  <si>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</si>
  <si>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</si>
  <si>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</si>
  <si>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</si>
  <si>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</si>
  <si>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</si>
  <si>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</si>
  <si>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</si>
  <si>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</si>
  <si>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</si>
  <si>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</si>
  <si>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</si>
  <si>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</si>
  <si>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</si>
  <si>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</si>
  <si>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</si>
  <si>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</si>
  <si>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</si>
  <si>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</si>
  <si>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</si>
  <si>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</si>
  <si>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</si>
  <si>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</si>
  <si>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</si>
  <si>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</si>
  <si>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</si>
  <si>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</si>
  <si>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</si>
  <si>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</si>
  <si>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</si>
  <si>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</si>
  <si>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</si>
  <si>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</si>
  <si>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</si>
  <si>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</si>
  <si>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</si>
  <si>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</si>
  <si>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</si>
  <si>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</si>
  <si>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</si>
  <si>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</si>
  <si>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</si>
  <si>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</si>
  <si>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</si>
  <si>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</si>
  <si>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</si>
  <si>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</si>
  <si>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</si>
  <si>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</si>
  <si>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</si>
  <si>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</si>
  <si>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</si>
  <si>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</si>
  <si>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</si>
  <si>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</si>
  <si>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</si>
  <si>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</si>
  <si>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</si>
  <si>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</si>
  <si>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</si>
  <si>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</si>
  <si>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</si>
  <si>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</si>
  <si>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</si>
  <si>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</si>
  <si>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</si>
  <si>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</si>
  <si>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</si>
  <si>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</si>
  <si>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</si>
  <si>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</si>
  <si>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</si>
  <si>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</si>
  <si>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</si>
  <si>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</si>
  <si>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</si>
  <si>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</si>
  <si>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</si>
  <si>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</si>
  <si>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</si>
  <si>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</si>
  <si>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</si>
  <si>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</si>
  <si>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</si>
  <si>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</si>
  <si>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</si>
  <si>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</si>
  <si>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</si>
  <si>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</si>
  <si>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</si>
  <si>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</si>
  <si>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</si>
  <si>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</si>
  <si>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</si>
  <si>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</si>
  <si>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</si>
  <si>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</si>
  <si>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</si>
  <si>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</si>
  <si>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</si>
  <si>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</si>
  <si>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</si>
  <si>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</si>
  <si>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</si>
  <si>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</si>
  <si>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</si>
  <si>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</si>
  <si>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</si>
  <si>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</si>
  <si>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</si>
  <si>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</si>
  <si>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</si>
  <si>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</si>
  <si>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</si>
  <si>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</si>
  <si>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</si>
  <si>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</si>
  <si>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</si>
  <si>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</si>
  <si>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</si>
  <si>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</si>
  <si>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</si>
  <si>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</si>
  <si>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</si>
  <si>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</si>
  <si>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</si>
  <si>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</si>
  <si>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</si>
  <si>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</si>
  <si>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</si>
  <si>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</si>
  <si>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</si>
  <si>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</si>
  <si>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</si>
  <si>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</si>
  <si>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</si>
  <si>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</si>
  <si>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</si>
  <si>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</si>
  <si>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</si>
  <si>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</si>
  <si>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</si>
  <si>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</si>
  <si>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</si>
  <si>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</si>
  <si>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</si>
  <si>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</si>
  <si>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</si>
  <si>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</si>
  <si>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</si>
  <si>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</si>
  <si>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</si>
  <si>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</si>
  <si>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</si>
  <si>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</si>
  <si>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</si>
  <si>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</si>
  <si>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</si>
  <si>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</si>
  <si>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</si>
  <si>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</si>
  <si>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</si>
  <si>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</si>
  <si>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</si>
  <si>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</si>
  <si>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</si>
  <si>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</si>
  <si>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</si>
  <si>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</si>
  <si>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</si>
  <si>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</si>
  <si>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</si>
  <si>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</si>
  <si>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</si>
  <si>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</si>
  <si>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</si>
  <si>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</si>
  <si>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</si>
  <si>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</si>
  <si>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</si>
  <si>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</si>
  <si>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</si>
  <si>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</si>
  <si>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</si>
  <si>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</si>
  <si>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</si>
  <si>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</si>
  <si>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</si>
  <si>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</si>
  <si>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</si>
  <si>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</si>
  <si>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</si>
  <si>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</si>
  <si>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</si>
  <si>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</si>
  <si>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</si>
  <si>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</si>
  <si>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</si>
  <si>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</si>
  <si>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</si>
  <si>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</si>
  <si>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</si>
  <si>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</si>
  <si>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</si>
  <si>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</si>
  <si>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</si>
  <si>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</si>
  <si>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</si>
  <si>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</si>
  <si>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</si>
  <si>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</si>
  <si>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</si>
  <si>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</si>
  <si>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</si>
  <si>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</si>
  <si>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</si>
  <si>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</si>
  <si>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</si>
  <si>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</si>
  <si>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</si>
  <si>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</si>
  <si>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</si>
  <si>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</si>
  <si>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</si>
  <si>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</si>
  <si>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</si>
  <si>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</si>
  <si>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</si>
  <si>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</si>
  <si>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</si>
  <si>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</si>
  <si>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</si>
  <si>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</si>
  <si>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</si>
  <si>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</si>
  <si>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</si>
  <si>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</si>
  <si>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</si>
  <si>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</si>
  <si>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</si>
  <si>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</si>
  <si>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</si>
  <si>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</si>
  <si>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</si>
  <si>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</si>
  <si>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</si>
  <si>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</si>
  <si>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</si>
  <si>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</si>
  <si>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</si>
  <si>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</si>
  <si>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</si>
  <si>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</si>
  <si>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</si>
  <si>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</si>
  <si>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</si>
  <si>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</si>
  <si>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</si>
  <si>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</si>
  <si>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</si>
  <si>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</si>
  <si>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</si>
  <si>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</si>
  <si>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</si>
  <si>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</si>
  <si>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</si>
  <si>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</si>
  <si>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</si>
  <si>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</si>
  <si>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</si>
  <si>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</si>
  <si>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</si>
  <si>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</si>
  <si>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</si>
  <si>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</si>
  <si>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</si>
  <si>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</si>
  <si>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</si>
  <si>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</si>
  <si>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</si>
  <si>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</si>
  <si>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</si>
  <si>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</si>
  <si>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</si>
  <si>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</si>
  <si>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</si>
  <si>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</si>
  <si>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</si>
  <si>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</si>
  <si>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</si>
  <si>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</si>
  <si>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</si>
  <si>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</si>
  <si>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</si>
  <si>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</si>
  <si>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</si>
  <si>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</si>
  <si>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</si>
  <si>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</si>
  <si>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</si>
  <si>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</si>
  <si>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</si>
  <si>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</si>
  <si>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</si>
  <si>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</si>
  <si>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</si>
  <si>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</si>
  <si>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</si>
  <si>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</si>
  <si>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</si>
  <si>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</si>
  <si>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</si>
  <si>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</si>
  <si>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</si>
  <si>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</si>
  <si>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</si>
  <si>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</si>
  <si>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</si>
  <si>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</si>
  <si>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</si>
  <si>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</si>
  <si>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</si>
  <si>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</si>
  <si>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</si>
  <si>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</si>
  <si>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</si>
  <si>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</si>
  <si>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</si>
  <si>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</si>
  <si>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</si>
  <si>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</si>
  <si>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</si>
  <si>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</si>
  <si>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</si>
  <si>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</si>
  <si>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</si>
  <si>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</si>
  <si>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</si>
  <si>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</si>
  <si>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</si>
  <si>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</si>
  <si>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</si>
  <si>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</si>
  <si>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</si>
  <si>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</si>
  <si>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</si>
  <si>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</si>
  <si>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</si>
  <si>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</si>
  <si>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</si>
  <si>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</si>
  <si>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</si>
  <si>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</si>
  <si>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</si>
  <si>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</si>
  <si>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</si>
  <si>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</si>
  <si>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</si>
  <si>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</si>
  <si>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</si>
  <si>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</si>
  <si>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</si>
  <si>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</si>
  <si>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</si>
  <si>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</si>
  <si>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</si>
  <si>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</si>
  <si>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</si>
  <si>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</si>
  <si>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</si>
  <si>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</si>
  <si>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</si>
  <si>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</si>
  <si>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</si>
  <si>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</si>
  <si>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</si>
  <si>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</si>
  <si>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</si>
  <si>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</si>
  <si>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</si>
  <si>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</si>
  <si>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</si>
  <si>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</si>
  <si>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</si>
  <si>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</si>
  <si>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</si>
  <si>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</si>
  <si>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</si>
  <si>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</si>
  <si>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</si>
  <si>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</si>
  <si>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</si>
  <si>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</si>
  <si>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</si>
  <si>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</si>
  <si>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</si>
  <si>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</si>
  <si>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</si>
  <si>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</si>
  <si>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</si>
  <si>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</si>
  <si>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</si>
  <si>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</si>
  <si>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</si>
  <si>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</si>
  <si>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</si>
  <si>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</si>
  <si>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</si>
  <si>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</si>
  <si>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</si>
  <si>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</si>
  <si>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</si>
  <si>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</si>
  <si>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</si>
  <si>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</si>
  <si>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</si>
  <si>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</si>
  <si>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</si>
  <si>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</si>
  <si>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</si>
  <si>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</si>
  <si>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</si>
  <si>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</si>
  <si>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</si>
  <si>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</si>
  <si>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</si>
  <si>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</si>
  <si>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</si>
  <si>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</si>
  <si>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</si>
  <si>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</si>
  <si>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</si>
  <si>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</si>
  <si>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</si>
  <si>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</si>
  <si>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</si>
  <si>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</si>
  <si>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</si>
  <si>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</si>
  <si>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</si>
  <si>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</si>
  <si>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</si>
  <si>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</si>
  <si>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</si>
  <si>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</si>
  <si>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</si>
  <si>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</si>
  <si>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</si>
  <si>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</si>
  <si>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</si>
  <si>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</si>
  <si>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</si>
  <si>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</si>
  <si>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</si>
  <si>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</si>
  <si>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</si>
  <si>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</si>
  <si>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</si>
  <si>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</si>
  <si>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</si>
  <si>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</si>
  <si>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</si>
  <si>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</si>
  <si>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</si>
  <si>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</si>
  <si>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</si>
  <si>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</si>
  <si>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</si>
  <si>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</si>
  <si>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</si>
  <si>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</si>
  <si>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</si>
  <si>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</si>
  <si>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</si>
  <si>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</si>
  <si>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</si>
  <si>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</si>
  <si>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</si>
  <si>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</si>
  <si>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</si>
  <si>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</si>
  <si>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</si>
  <si>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</si>
  <si>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</si>
  <si>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</si>
  <si>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</si>
  <si>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</si>
  <si>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</si>
  <si>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</si>
  <si>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</si>
  <si>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</si>
  <si>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</si>
  <si>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</si>
  <si>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</si>
  <si>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</si>
  <si>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</si>
  <si>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</si>
  <si>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</si>
  <si>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</si>
  <si>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</si>
  <si>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</si>
  <si>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</si>
  <si>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</si>
  <si>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</si>
  <si>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</si>
  <si>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</si>
  <si>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</si>
  <si>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</si>
  <si>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</si>
  <si>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</si>
  <si>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</si>
  <si>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</si>
  <si>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</si>
  <si>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</si>
  <si>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</si>
  <si>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</si>
  <si>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</si>
  <si>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</si>
  <si>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</si>
  <si>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</si>
  <si>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</si>
  <si>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</si>
  <si>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</si>
  <si>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</si>
  <si>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</si>
  <si>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</si>
  <si>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</si>
  <si>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</si>
  <si>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</si>
  <si>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</si>
  <si>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</si>
  <si>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</si>
  <si>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</si>
  <si>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</si>
  <si>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</si>
  <si>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</si>
  <si>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</si>
  <si>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</si>
  <si>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</si>
  <si>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</si>
  <si>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</si>
  <si>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</si>
  <si>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</si>
  <si>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</si>
  <si>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</si>
  <si>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</si>
  <si>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</si>
  <si>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</si>
  <si>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</si>
  <si>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</si>
  <si>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</si>
  <si>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</si>
  <si>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</si>
  <si>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</si>
  <si>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</si>
  <si>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</si>
  <si>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</si>
  <si>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</si>
  <si>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</si>
  <si>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</si>
  <si>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</si>
  <si>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</si>
  <si>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</si>
  <si>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</si>
  <si>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</si>
  <si>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</si>
  <si>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</si>
  <si>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</si>
  <si>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</si>
  <si>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</si>
  <si>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</si>
  <si>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</si>
  <si>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</si>
  <si>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</si>
  <si>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</si>
  <si>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</si>
  <si>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</si>
  <si>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</si>
  <si>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</si>
  <si>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</si>
  <si>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</si>
  <si>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</si>
  <si>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</si>
  <si>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</si>
  <si>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</si>
  <si>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</si>
  <si>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</si>
  <si>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</si>
  <si>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</si>
  <si>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</si>
  <si>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</si>
  <si>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</si>
  <si>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</si>
  <si>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</si>
  <si>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</si>
  <si>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</si>
  <si>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</si>
  <si>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</si>
  <si>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</si>
  <si>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</si>
  <si>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</si>
  <si>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</si>
  <si>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</si>
  <si>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</si>
  <si>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</si>
  <si>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</si>
  <si>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</si>
  <si>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</si>
  <si>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</si>
  <si>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</si>
  <si>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</si>
  <si>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</si>
  <si>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</si>
  <si>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</si>
  <si>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</si>
  <si>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</si>
  <si>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</si>
  <si>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</si>
  <si>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</si>
  <si>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</si>
  <si>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</si>
  <si>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</si>
  <si>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</si>
  <si>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</si>
  <si>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</si>
  <si>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</si>
  <si>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</si>
  <si>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</si>
  <si>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</si>
  <si>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</si>
  <si>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</si>
  <si>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</si>
  <si>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</si>
  <si>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</si>
  <si>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</si>
  <si>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</si>
  <si>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</si>
  <si>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</si>
  <si>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</si>
  <si>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</si>
  <si>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</si>
  <si>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</si>
  <si>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</si>
  <si>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</si>
  <si>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</si>
  <si>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</si>
  <si>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</si>
  <si>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</si>
  <si>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</si>
  <si>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</si>
  <si>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</si>
  <si>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</si>
  <si>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</si>
  <si>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</si>
  <si>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</si>
  <si>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</si>
  <si>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</si>
  <si>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</si>
  <si>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</si>
  <si>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</si>
  <si>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</si>
  <si>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</si>
  <si>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</si>
  <si>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</si>
  <si>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</si>
  <si>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</si>
  <si>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</si>
  <si>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</si>
  <si>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</si>
  <si>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</si>
  <si>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</si>
  <si>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</si>
  <si>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</si>
  <si>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</si>
  <si>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</si>
  <si>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</si>
  <si>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</si>
  <si>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</si>
  <si>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</si>
  <si>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</si>
  <si>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</si>
  <si>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</si>
  <si>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</si>
  <si>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</si>
  <si>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</si>
  <si>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</si>
  <si>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</si>
  <si>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</si>
  <si>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</si>
  <si>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</si>
  <si>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</si>
  <si>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</si>
  <si>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</si>
  <si>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</si>
  <si>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</si>
  <si>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</si>
  <si>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</si>
  <si>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</si>
  <si>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</si>
  <si>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</si>
  <si>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</si>
  <si>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</si>
  <si>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</si>
  <si>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</si>
  <si>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</si>
  <si>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</si>
  <si>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</si>
  <si>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</si>
  <si>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</si>
  <si>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</si>
  <si>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</si>
  <si>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</si>
  <si>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</si>
  <si>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</si>
  <si>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</si>
  <si>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</si>
  <si>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</si>
  <si>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</si>
  <si>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</si>
  <si>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</si>
  <si>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</si>
  <si>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</si>
  <si>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</si>
  <si>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</si>
  <si>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</si>
  <si>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</si>
  <si>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</si>
  <si>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</si>
  <si>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</si>
  <si>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</si>
  <si>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</si>
  <si>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</si>
  <si>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</si>
  <si>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</si>
  <si>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</si>
  <si>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</si>
  <si>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</si>
  <si>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</si>
  <si>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</si>
  <si>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</si>
  <si>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</si>
  <si>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</si>
  <si>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</si>
  <si>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</si>
  <si>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</si>
  <si>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</si>
  <si>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</si>
  <si>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</si>
  <si>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</si>
  <si>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</si>
  <si>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</si>
  <si>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</si>
  <si>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</si>
  <si>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</si>
  <si>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</si>
  <si>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</si>
  <si>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</si>
  <si>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</si>
  <si>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</si>
  <si>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</si>
  <si>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</si>
  <si>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</si>
  <si>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</si>
  <si>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</si>
  <si>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</si>
  <si>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</si>
  <si>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</si>
  <si>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</si>
  <si>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</si>
  <si>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</si>
  <si>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</si>
  <si>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</si>
  <si>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</si>
  <si>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</si>
  <si>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</si>
  <si>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</si>
  <si>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</si>
  <si>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</si>
  <si>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</si>
  <si>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</si>
  <si>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</si>
  <si>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</si>
  <si>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</si>
  <si>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</si>
  <si>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</si>
  <si>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</si>
  <si>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</si>
  <si>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</si>
  <si>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</si>
  <si>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</si>
  <si>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</si>
  <si>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</si>
  <si>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</si>
  <si>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</si>
  <si>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</si>
  <si>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</si>
  <si>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</si>
  <si>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</si>
  <si>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</si>
  <si>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</si>
  <si>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</si>
  <si>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</si>
  <si>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</si>
  <si>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</si>
  <si>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</si>
  <si>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</si>
  <si>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</si>
  <si>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</si>
  <si>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</si>
  <si>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</si>
  <si>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</si>
  <si>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</si>
  <si>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</si>
  <si>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</si>
  <si>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</si>
  <si>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</si>
  <si>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</si>
  <si>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</si>
  <si>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</si>
  <si>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</si>
  <si>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</si>
  <si>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</si>
  <si>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</si>
  <si>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</si>
  <si>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</si>
  <si>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</si>
  <si>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</si>
  <si>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</si>
  <si>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</si>
  <si>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</si>
  <si>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</si>
  <si>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</si>
  <si>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</si>
  <si>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</si>
  <si>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</si>
  <si>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</si>
  <si>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</si>
  <si>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</si>
  <si>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</si>
  <si>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</si>
  <si>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</si>
  <si>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</si>
  <si>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</si>
  <si>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</si>
  <si>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</si>
  <si>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</si>
  <si>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</si>
  <si>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</si>
  <si>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</si>
  <si>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</si>
  <si>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</si>
  <si>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</si>
  <si>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</si>
  <si>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</si>
  <si>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</si>
  <si>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</si>
  <si>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</si>
  <si>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</si>
  <si>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</si>
  <si>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</si>
  <si>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</si>
  <si>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</si>
  <si>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</si>
  <si>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</si>
  <si>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</si>
  <si>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</si>
  <si>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</si>
  <si>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</si>
  <si>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</si>
  <si>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</si>
  <si>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</si>
  <si>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</si>
  <si>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</si>
  <si>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</si>
  <si>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</si>
  <si>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</si>
  <si>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</si>
  <si>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</si>
  <si>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</si>
  <si>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</si>
  <si>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</si>
  <si>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</si>
  <si>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</si>
  <si>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</si>
  <si>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</si>
  <si>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</si>
  <si>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</si>
  <si>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</si>
  <si>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</si>
  <si>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</si>
  <si>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</si>
  <si>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</si>
  <si>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</si>
  <si>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</si>
  <si>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</si>
  <si>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</si>
  <si>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</si>
  <si>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</si>
  <si>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</si>
  <si>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</si>
  <si>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</si>
  <si>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</si>
  <si>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</si>
  <si>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</si>
  <si>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</si>
  <si>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</si>
  <si>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</si>
  <si>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</si>
  <si>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</si>
  <si>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</si>
  <si>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</si>
  <si>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</si>
  <si>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</si>
  <si>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</si>
  <si>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</si>
  <si>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</si>
  <si>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</si>
  <si>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</si>
  <si>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</si>
  <si>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</si>
  <si>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</si>
  <si>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</si>
  <si>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</si>
  <si>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</si>
  <si>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</si>
  <si>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</si>
  <si>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</si>
  <si>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</si>
  <si>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</si>
  <si>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</si>
  <si>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</si>
  <si>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</si>
  <si>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</si>
  <si>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</si>
  <si>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</si>
  <si>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</si>
  <si>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</si>
  <si>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</si>
  <si>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</si>
  <si>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</si>
  <si>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</si>
  <si>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</si>
  <si>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</si>
  <si>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</si>
  <si>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</si>
  <si>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</si>
  <si>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</si>
  <si>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</si>
  <si>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</si>
  <si>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</si>
  <si>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</si>
  <si>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</si>
  <si>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</si>
  <si>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</si>
  <si>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</si>
  <si>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</si>
  <si>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</si>
  <si>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</si>
  <si>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</si>
  <si>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</si>
  <si>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</si>
  <si>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</si>
  <si>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</si>
  <si>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</si>
  <si>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</si>
  <si>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</si>
  <si>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</si>
  <si>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</si>
  <si>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</si>
  <si>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</si>
  <si>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</si>
  <si>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</si>
  <si>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</si>
  <si>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</si>
  <si>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</si>
  <si>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</si>
  <si>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</si>
  <si>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</si>
  <si>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</si>
  <si>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</si>
  <si>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</si>
  <si>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</si>
  <si>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</si>
  <si>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</si>
  <si>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</si>
  <si>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</si>
  <si>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</si>
  <si>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</si>
  <si>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</si>
  <si>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</si>
  <si>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</si>
  <si>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</si>
  <si>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</si>
  <si>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</si>
  <si>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</si>
  <si>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</si>
  <si>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</si>
  <si>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</si>
  <si>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</si>
  <si>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</si>
  <si>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</si>
  <si>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</si>
  <si>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</si>
  <si>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</si>
  <si>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</si>
  <si>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</si>
  <si>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</si>
  <si>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</si>
  <si>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</si>
  <si>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</si>
  <si>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</si>
  <si>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</si>
  <si>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</si>
  <si>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</si>
  <si>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</si>
  <si>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</si>
  <si>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</si>
  <si>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</si>
  <si>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</si>
  <si>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</si>
  <si>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</si>
  <si>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</si>
  <si>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</si>
  <si>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</si>
  <si>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</si>
  <si>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</si>
  <si>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</si>
  <si>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</si>
  <si>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</si>
  <si>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</si>
  <si>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</si>
  <si>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</si>
  <si>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</si>
  <si>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</si>
  <si>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</si>
  <si>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</si>
  <si>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</si>
  <si>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</si>
  <si>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</si>
  <si>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</si>
  <si>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</si>
  <si>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</si>
  <si>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</si>
  <si>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</si>
  <si>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</si>
  <si>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</si>
  <si>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</si>
  <si>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</si>
  <si>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</si>
  <si>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</si>
  <si>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</si>
  <si>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</si>
  <si>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</si>
  <si>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</si>
  <si>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</si>
  <si>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</si>
  <si>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</si>
  <si>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</si>
  <si>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</si>
  <si>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</si>
  <si>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</si>
  <si>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</si>
  <si>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</si>
  <si>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</si>
  <si>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</si>
  <si>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</si>
  <si>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</si>
  <si>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</si>
  <si>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</si>
  <si>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</si>
  <si>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</si>
  <si>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</si>
  <si>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</si>
  <si>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</si>
  <si>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</si>
  <si>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</si>
  <si>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</si>
  <si>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</si>
  <si>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</si>
  <si>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</si>
  <si>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</si>
  <si>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</si>
  <si>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</si>
  <si>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</si>
  <si>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</si>
  <si>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</si>
  <si>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</si>
  <si>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</si>
  <si>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</si>
  <si>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</si>
  <si>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</si>
  <si>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</si>
  <si>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</si>
  <si>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</si>
  <si>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</si>
  <si>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</si>
  <si>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</si>
  <si>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</si>
  <si>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</si>
  <si>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</si>
  <si>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</si>
  <si>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</si>
  <si>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</si>
  <si>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</si>
  <si>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</si>
  <si>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</si>
  <si>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</si>
  <si>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</si>
  <si>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</si>
  <si>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</si>
  <si>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</si>
  <si>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</si>
  <si>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</si>
  <si>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</si>
  <si>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</si>
  <si>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</si>
  <si>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</si>
  <si>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</si>
  <si>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</si>
  <si>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</si>
  <si>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</si>
  <si>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</si>
  <si>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</si>
  <si>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</si>
  <si>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</si>
  <si>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</si>
  <si>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</si>
  <si>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</si>
  <si>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</si>
  <si>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</si>
  <si>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</si>
  <si>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</si>
  <si>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</si>
  <si>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</si>
  <si>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</si>
  <si>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</si>
  <si>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</si>
  <si>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</si>
  <si>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</si>
  <si>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</si>
  <si>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</si>
  <si>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</si>
  <si>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</si>
  <si>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</si>
  <si>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</si>
  <si>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</si>
  <si>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</si>
  <si>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</si>
  <si>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</si>
  <si>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</si>
  <si>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</si>
  <si>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</si>
  <si>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</si>
  <si>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</si>
  <si>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</si>
  <si>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</si>
  <si>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</si>
  <si>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</si>
  <si>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</si>
  <si>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</si>
  <si>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</si>
  <si>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</si>
  <si>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</si>
  <si>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</si>
  <si>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</si>
  <si>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</si>
  <si>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</si>
  <si>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</si>
  <si>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</si>
  <si>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</si>
  <si>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</si>
  <si>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</si>
  <si>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</si>
  <si>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</si>
  <si>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</si>
  <si>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</si>
  <si>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</si>
  <si>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</si>
  <si>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</si>
  <si>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</si>
  <si>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</si>
  <si>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</si>
  <si>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</si>
  <si>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</si>
  <si>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</si>
  <si>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</si>
  <si>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</si>
  <si>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</si>
  <si>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</si>
  <si>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</si>
  <si>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</si>
  <si>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</si>
  <si>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</si>
  <si>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</si>
  <si>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</si>
  <si>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</si>
  <si>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</si>
  <si>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</si>
  <si>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</si>
  <si>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</si>
  <si>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</si>
  <si>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</si>
  <si>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</si>
  <si>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</si>
  <si>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</si>
  <si>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</si>
  <si>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</si>
  <si>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</si>
  <si>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</si>
  <si>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</si>
  <si>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</si>
  <si>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</si>
  <si>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</si>
  <si>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</si>
  <si>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</si>
  <si>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</si>
  <si>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</si>
  <si>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</si>
  <si>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</si>
  <si>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</si>
  <si>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</si>
  <si>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</si>
  <si>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</si>
  <si>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</si>
  <si>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</si>
  <si>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</si>
  <si>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</si>
  <si>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</si>
  <si>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</si>
  <si>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</si>
  <si>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</si>
  <si>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</si>
  <si>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</si>
  <si>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</si>
  <si>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</si>
  <si>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</si>
  <si>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</si>
  <si>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</si>
  <si>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</si>
  <si>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</si>
  <si>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</si>
  <si>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</si>
  <si>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</si>
  <si>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</si>
  <si>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</si>
  <si>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</si>
  <si>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</si>
  <si>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</si>
  <si>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</si>
  <si>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</si>
  <si>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</si>
  <si>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</si>
  <si>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</si>
  <si>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</si>
  <si>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</si>
  <si>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</si>
  <si>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</si>
  <si>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</si>
  <si>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</si>
  <si>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</si>
  <si>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</si>
  <si>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</si>
  <si>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</si>
  <si>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</si>
  <si>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</si>
  <si>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</si>
  <si>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</si>
  <si>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</si>
  <si>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</si>
  <si>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</si>
  <si>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</si>
  <si>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</si>
  <si>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</si>
  <si>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</si>
  <si>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</si>
  <si>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</si>
  <si>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</si>
  <si>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</si>
  <si>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</si>
  <si>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</si>
  <si>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</si>
  <si>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</si>
  <si>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</si>
  <si>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</si>
  <si>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</si>
  <si>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</si>
  <si>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</si>
  <si>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</si>
  <si>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</si>
  <si>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</si>
  <si>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</si>
  <si>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</si>
  <si>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</si>
  <si>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</si>
  <si>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</si>
  <si>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</si>
  <si>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</si>
  <si>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</si>
  <si>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</si>
  <si>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</si>
  <si>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</si>
  <si>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</si>
  <si>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</si>
  <si>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</si>
  <si>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</si>
  <si>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</si>
  <si>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</si>
  <si>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</si>
  <si>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</si>
  <si>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</si>
  <si>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</si>
  <si>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</si>
  <si>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</si>
  <si>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</si>
  <si>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</si>
  <si>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</si>
  <si>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</si>
  <si>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</si>
  <si>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</si>
  <si>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</si>
  <si>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</si>
  <si>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</si>
  <si>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</si>
  <si>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</si>
  <si>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</si>
  <si>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</si>
  <si>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</si>
  <si>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</si>
  <si>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</si>
  <si>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</si>
  <si>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</si>
  <si>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</si>
  <si>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</si>
  <si>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</si>
  <si>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</si>
  <si>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</si>
  <si>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</si>
  <si>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</si>
  <si>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</si>
  <si>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</si>
  <si>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</si>
  <si>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</si>
  <si>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</si>
  <si>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</si>
  <si>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</si>
  <si>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</si>
  <si>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</si>
  <si>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</si>
  <si>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</si>
  <si>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</si>
  <si>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</si>
  <si>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</si>
  <si>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</si>
  <si>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</si>
  <si>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</si>
  <si>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</si>
  <si>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</si>
  <si>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</si>
  <si>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</si>
  <si>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</si>
  <si>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</si>
  <si>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</si>
  <si>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</si>
  <si>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</si>
  <si>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</si>
  <si>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</si>
  <si>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</si>
  <si>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</si>
  <si>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</si>
  <si>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</si>
  <si>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</si>
  <si>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</si>
  <si>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</si>
  <si>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</si>
  <si>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</si>
  <si>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</si>
  <si>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</si>
  <si>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</si>
  <si>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</si>
  <si>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</si>
  <si>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</si>
  <si>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</si>
  <si>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</si>
  <si>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</si>
  <si>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</si>
  <si>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</si>
  <si>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</si>
  <si>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</si>
  <si>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</si>
  <si>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</si>
  <si>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</si>
  <si>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</si>
  <si>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</si>
  <si>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</si>
  <si>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</si>
  <si>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</si>
  <si>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</si>
  <si>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</si>
  <si>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</si>
  <si>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</si>
  <si>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</si>
  <si>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</si>
  <si>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</si>
  <si>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</si>
  <si>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</si>
  <si>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</si>
  <si>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</si>
  <si>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</si>
  <si>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</si>
  <si>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</si>
  <si>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</si>
  <si>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</si>
  <si>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</si>
  <si>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</si>
  <si>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</si>
  <si>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</si>
  <si>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</si>
  <si>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</si>
  <si>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</si>
  <si>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</si>
  <si>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</si>
  <si>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</si>
  <si>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</si>
  <si>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</si>
  <si>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</si>
  <si>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</si>
  <si>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</si>
  <si>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</si>
  <si>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</si>
  <si>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</si>
  <si>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</si>
  <si>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</si>
  <si>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</si>
  <si>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</si>
  <si>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</si>
  <si>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</si>
  <si>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</si>
  <si>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</si>
  <si>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</si>
  <si>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</si>
  <si>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</si>
  <si>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</si>
  <si>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</si>
  <si>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</si>
  <si>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</si>
  <si>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</si>
  <si>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</si>
  <si>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</si>
  <si>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</si>
  <si>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</si>
  <si>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</si>
  <si>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</si>
  <si>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</si>
  <si>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</si>
  <si>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</si>
  <si>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</si>
  <si>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</si>
  <si>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</si>
  <si>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</si>
  <si>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</si>
  <si>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</si>
  <si>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</si>
  <si>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</si>
  <si>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</si>
  <si>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</si>
  <si>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</si>
  <si>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</si>
  <si>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</si>
  <si>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</si>
  <si>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</si>
  <si>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</si>
  <si>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</si>
  <si>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</si>
  <si>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</si>
  <si>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</si>
  <si>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</si>
  <si>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</si>
  <si>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</si>
  <si>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</si>
  <si>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</si>
  <si>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</si>
  <si>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</si>
  <si>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</si>
  <si>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</si>
  <si>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</si>
  <si>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</si>
  <si>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</si>
  <si>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</si>
  <si>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</si>
  <si>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</si>
  <si>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</si>
  <si>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</si>
  <si>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</si>
  <si>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</si>
  <si>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</si>
  <si>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</si>
  <si>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</si>
  <si>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</si>
  <si>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</si>
  <si>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</si>
  <si>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</si>
  <si>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</si>
  <si>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</si>
  <si>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</si>
  <si>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</si>
  <si>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</si>
  <si>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</si>
  <si>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</si>
  <si>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</si>
  <si>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</si>
  <si>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</si>
  <si>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</si>
  <si>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</si>
  <si>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</si>
  <si>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</si>
  <si>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</si>
  <si>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</si>
  <si>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</si>
  <si>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</si>
  <si>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</si>
  <si>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</si>
  <si>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</si>
  <si>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</si>
  <si>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</si>
  <si>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</si>
  <si>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</si>
  <si>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</si>
  <si>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</si>
  <si>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</si>
  <si>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</si>
  <si>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</si>
  <si>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</si>
  <si>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</si>
  <si>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</si>
  <si>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</si>
  <si>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</si>
  <si>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</si>
  <si>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</si>
  <si>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</si>
  <si>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</si>
  <si>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</si>
  <si>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</si>
  <si>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</si>
  <si>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</si>
  <si>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</si>
  <si>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</si>
  <si>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</si>
  <si>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</si>
  <si>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</si>
  <si>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</si>
  <si>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</si>
  <si>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</si>
  <si>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</si>
  <si>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</si>
  <si>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</si>
  <si>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</si>
  <si>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</si>
  <si>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</si>
  <si>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</si>
  <si>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</si>
  <si>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</si>
  <si>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</si>
  <si>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</si>
  <si>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</si>
  <si>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</si>
  <si>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</si>
  <si>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</si>
  <si>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</si>
  <si>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</si>
  <si>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</si>
  <si>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</si>
  <si>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</si>
  <si>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</si>
  <si>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</si>
  <si>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</si>
  <si>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</si>
  <si>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</si>
  <si>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</si>
  <si>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</si>
  <si>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</si>
  <si>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</si>
  <si>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</si>
  <si>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</si>
  <si>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</si>
  <si>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</si>
  <si>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</si>
  <si>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</si>
  <si>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</si>
  <si>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</si>
  <si>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</si>
  <si>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</si>
  <si>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</si>
  <si>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</si>
  <si>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</si>
  <si>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</si>
  <si>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</si>
  <si>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</si>
  <si>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</si>
  <si>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</si>
  <si>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</si>
  <si>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</si>
  <si>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</si>
  <si>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</si>
  <si>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</si>
  <si>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</si>
  <si>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</si>
  <si>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</si>
  <si>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</si>
  <si>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</si>
  <si>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</si>
  <si>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</si>
  <si>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</si>
  <si>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</si>
  <si>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</si>
  <si>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</si>
  <si>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</si>
  <si>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</si>
  <si>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</si>
  <si>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</si>
  <si>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</si>
  <si>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</si>
  <si>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</si>
  <si>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</si>
  <si>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</si>
  <si>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</si>
  <si>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</si>
  <si>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</si>
  <si>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</si>
  <si>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</si>
  <si>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</si>
  <si>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</si>
  <si>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</si>
  <si>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</si>
  <si>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</si>
  <si>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</si>
  <si>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</si>
  <si>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</si>
  <si>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</si>
  <si>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</si>
  <si>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</si>
  <si>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</si>
  <si>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</si>
  <si>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</si>
  <si>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</si>
  <si>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</si>
  <si>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</si>
  <si>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</si>
  <si>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</si>
  <si>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</si>
  <si>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</si>
  <si>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</si>
  <si>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</si>
  <si>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</si>
  <si>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</si>
  <si>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</si>
  <si>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</si>
  <si>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</si>
  <si>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</si>
  <si>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</si>
  <si>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</si>
  <si>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</si>
  <si>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</si>
  <si>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</si>
  <si>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</si>
  <si>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</si>
  <si>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</si>
  <si>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</si>
  <si>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</si>
  <si>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</si>
  <si>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</si>
  <si>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</si>
  <si>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</si>
  <si>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</si>
  <si>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</si>
  <si>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</si>
  <si>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</si>
  <si>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</si>
  <si>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</si>
  <si>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</si>
  <si>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</si>
  <si>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</si>
  <si>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</si>
  <si>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</si>
  <si>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</si>
  <si>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</si>
  <si>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</si>
  <si>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</si>
  <si>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</si>
  <si>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</si>
  <si>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</si>
  <si>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</si>
  <si>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</si>
  <si>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</si>
  <si>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</si>
  <si>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</si>
  <si>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</si>
  <si>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</si>
  <si>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</si>
  <si>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</si>
  <si>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</si>
  <si>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</si>
  <si>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</si>
  <si>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</si>
  <si>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</si>
  <si>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</si>
  <si>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</si>
  <si>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</si>
  <si>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</si>
  <si>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</si>
  <si>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</si>
  <si>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</si>
  <si>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</si>
  <si>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</si>
  <si>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</si>
  <si>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</si>
  <si>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</si>
  <si>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</si>
  <si>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</si>
  <si>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</si>
  <si>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</si>
  <si>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</si>
  <si>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</si>
  <si>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</si>
  <si>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</si>
  <si>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</si>
  <si>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</si>
  <si>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</si>
  <si>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</si>
  <si>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</si>
  <si>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</si>
  <si>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</si>
  <si>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</si>
  <si>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</si>
  <si>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</si>
  <si>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</si>
  <si>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</si>
  <si>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</si>
  <si>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</si>
  <si>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</si>
  <si>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</si>
  <si>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</si>
  <si>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</si>
  <si>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</si>
  <si>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</si>
  <si>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</si>
  <si>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</si>
  <si>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</si>
  <si>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</si>
  <si>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</si>
  <si>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</si>
  <si>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</si>
  <si>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</si>
  <si>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</si>
  <si>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</si>
  <si>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</si>
  <si>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</si>
  <si>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</si>
  <si>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</si>
  <si>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</si>
  <si>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</si>
  <si>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</si>
  <si>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</si>
  <si>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</si>
  <si>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</si>
  <si>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</si>
  <si>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</si>
  <si>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</si>
  <si>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</si>
  <si>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</si>
  <si>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</si>
  <si>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</si>
  <si>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</si>
  <si>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</si>
  <si>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</si>
  <si>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</si>
  <si>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</si>
  <si>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</si>
  <si>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</si>
  <si>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</si>
  <si>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</si>
  <si>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</si>
  <si>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</si>
  <si>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</si>
  <si>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</si>
  <si>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</si>
  <si>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</si>
  <si>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</si>
  <si>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</si>
  <si>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</si>
  <si>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</si>
  <si>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</si>
  <si>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</si>
  <si>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</si>
  <si>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</si>
  <si>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</si>
  <si>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</si>
  <si>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</si>
  <si>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</si>
  <si>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</si>
  <si>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</si>
  <si>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</si>
  <si>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</si>
  <si>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</si>
  <si>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</si>
  <si>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</si>
  <si>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</si>
  <si>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</si>
  <si>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</si>
  <si>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</si>
  <si>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</si>
  <si>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</si>
  <si>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</si>
  <si>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</si>
  <si>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</si>
  <si>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</si>
  <si>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</si>
  <si>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</si>
  <si>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</si>
  <si>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</si>
  <si>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</si>
  <si>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</si>
  <si>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</si>
  <si>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</si>
  <si>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</si>
  <si>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</si>
  <si>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</si>
  <si>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</si>
  <si>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</si>
  <si>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</si>
  <si>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</si>
  <si>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</si>
  <si>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</si>
  <si>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</si>
  <si>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</si>
  <si>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</si>
  <si>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</si>
  <si>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</si>
  <si>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</si>
  <si>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</si>
  <si>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</si>
  <si>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</si>
  <si>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</si>
  <si>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</si>
  <si>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</si>
  <si>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</si>
  <si>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</si>
  <si>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</si>
  <si>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</si>
  <si>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</si>
  <si>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</si>
  <si>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</si>
  <si>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</si>
  <si>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</si>
  <si>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</si>
  <si>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</si>
  <si>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</si>
  <si>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</si>
  <si>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</si>
  <si>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</si>
  <si>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</si>
  <si>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</si>
  <si>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</si>
  <si>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</si>
  <si>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</si>
  <si>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</si>
  <si>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</si>
  <si>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</si>
  <si>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</si>
  <si>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</si>
  <si>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</si>
  <si>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</si>
  <si>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</si>
  <si>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</si>
  <si>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</si>
  <si>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</si>
  <si>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</si>
  <si>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</si>
  <si>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</si>
  <si>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</si>
  <si>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</si>
  <si>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</si>
  <si>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</si>
  <si>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</si>
  <si>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</si>
  <si>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</si>
  <si>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</si>
  <si>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</si>
  <si>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</si>
  <si>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</si>
  <si>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</si>
  <si>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</si>
  <si>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</si>
  <si>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</si>
  <si>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</si>
  <si>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</si>
  <si>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</si>
  <si>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</si>
  <si>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</si>
  <si>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</si>
  <si>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</si>
  <si>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</si>
  <si>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</si>
  <si>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</si>
  <si>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</si>
  <si>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</si>
  <si>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</si>
  <si>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</si>
  <si>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</si>
  <si>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</si>
  <si>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</si>
  <si>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</si>
  <si>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</si>
  <si>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</si>
  <si>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</si>
  <si>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</si>
  <si>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</si>
  <si>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</si>
  <si>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</si>
  <si>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</si>
  <si>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</si>
  <si>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</si>
  <si>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</si>
  <si>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</si>
  <si>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</si>
  <si>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</si>
  <si>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</si>
  <si>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</si>
  <si>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</si>
  <si>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</si>
  <si>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</si>
  <si>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</si>
  <si>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</si>
  <si>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</si>
  <si>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</si>
  <si>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</si>
  <si>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</si>
  <si>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</si>
  <si>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</si>
  <si>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</si>
  <si>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</si>
  <si>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</si>
  <si>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</si>
  <si>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</si>
  <si>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</si>
  <si>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</si>
  <si>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</si>
  <si>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</si>
  <si>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</si>
  <si>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</si>
  <si>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</si>
  <si>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</si>
  <si>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</si>
  <si>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</si>
  <si>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</si>
  <si>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</si>
  <si>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</si>
  <si>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</si>
  <si>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</si>
  <si>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</si>
  <si>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</si>
  <si>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</si>
  <si>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</si>
  <si>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</si>
  <si>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</si>
  <si>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</si>
  <si>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</si>
  <si>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</si>
  <si>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</si>
  <si>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</si>
  <si>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</si>
  <si>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</si>
  <si>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</si>
  <si>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</si>
  <si>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</si>
  <si>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</si>
  <si>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</si>
  <si>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</si>
  <si>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</si>
  <si>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</si>
  <si>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</si>
  <si>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</si>
  <si>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</si>
  <si>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</si>
  <si>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</si>
  <si>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</si>
  <si>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</si>
  <si>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</si>
  <si>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</si>
  <si>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</si>
  <si>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</si>
  <si>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</si>
  <si>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</si>
  <si>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</si>
  <si>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</si>
  <si>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</si>
  <si>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</si>
  <si>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</si>
  <si>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</si>
  <si>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</si>
  <si>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</si>
  <si>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</si>
  <si>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</si>
  <si>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</si>
  <si>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</si>
  <si>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</si>
  <si>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</si>
  <si>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</si>
  <si>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</si>
  <si>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</si>
  <si>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</si>
  <si>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</si>
  <si>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</si>
  <si>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</si>
  <si>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</si>
  <si>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</si>
  <si>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</si>
  <si>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</si>
  <si>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</si>
  <si>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</si>
  <si>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</si>
  <si>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</si>
  <si>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</si>
  <si>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</si>
  <si>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</si>
  <si>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</si>
  <si>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</si>
  <si>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</si>
  <si>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</si>
  <si>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</si>
  <si>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</si>
  <si>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</si>
  <si>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</si>
  <si>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</si>
  <si>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</si>
  <si>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</si>
  <si>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</si>
  <si>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</si>
  <si>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</si>
  <si>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</si>
  <si>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</si>
  <si>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</si>
  <si>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</si>
  <si>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</si>
  <si>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</si>
  <si>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</si>
  <si>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</si>
  <si>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</si>
  <si>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</si>
  <si>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</si>
  <si>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</si>
  <si>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</si>
  <si>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</si>
  <si>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</si>
  <si>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</si>
  <si>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</si>
  <si>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</si>
  <si>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</si>
  <si>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</si>
  <si>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</si>
  <si>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</si>
  <si>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</si>
  <si>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</si>
  <si>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</si>
  <si>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</si>
  <si>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</si>
  <si>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</si>
  <si>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</si>
  <si>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</si>
  <si>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</si>
  <si>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</si>
  <si>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</si>
  <si>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</si>
  <si>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</si>
  <si>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</si>
  <si>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</si>
  <si>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</si>
  <si>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</si>
  <si>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</si>
  <si>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</si>
  <si>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</si>
  <si>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</si>
  <si>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</si>
  <si>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</si>
  <si>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</si>
  <si>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</si>
  <si>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</si>
  <si>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</si>
  <si>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</si>
  <si>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</si>
  <si>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</si>
  <si>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</si>
  <si>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</si>
  <si>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</si>
  <si>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</si>
  <si>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</si>
  <si>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</si>
  <si>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</si>
  <si>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</si>
  <si>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</si>
  <si>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</si>
  <si>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</si>
  <si>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</si>
  <si>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</si>
  <si>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</si>
  <si>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</si>
  <si>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</si>
  <si>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</si>
  <si>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</si>
  <si>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</si>
  <si>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</si>
  <si>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</si>
  <si>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</si>
  <si>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</si>
  <si>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</si>
  <si>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</si>
  <si>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</si>
  <si>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</si>
  <si>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</si>
  <si>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</si>
  <si>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</si>
  <si>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</si>
  <si>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</si>
  <si>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</si>
  <si>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</si>
  <si>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</si>
  <si>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</si>
  <si>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</si>
  <si>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</si>
  <si>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</si>
  <si>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</si>
  <si>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</si>
  <si>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</si>
  <si>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</si>
  <si>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</si>
  <si>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</si>
  <si>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</si>
  <si>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</si>
  <si>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</si>
  <si>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</si>
  <si>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</si>
  <si>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</si>
  <si>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</si>
  <si>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</si>
  <si>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</si>
  <si>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</si>
  <si>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</si>
  <si>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</si>
  <si>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</si>
  <si>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</si>
  <si>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</si>
  <si>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</si>
  <si>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</si>
  <si>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</si>
  <si>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</si>
  <si>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</si>
  <si>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</si>
  <si>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</si>
  <si>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</si>
  <si>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</si>
  <si>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</si>
  <si>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</si>
  <si>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</si>
  <si>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</si>
  <si>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</si>
  <si>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</si>
  <si>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</si>
  <si>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</si>
  <si>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</si>
  <si>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</si>
  <si>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</si>
  <si>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</si>
  <si>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</si>
  <si>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</si>
  <si>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</si>
  <si>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</si>
  <si>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</si>
  <si>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</si>
  <si>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</si>
  <si>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</si>
  <si>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</si>
  <si>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</si>
  <si>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</si>
  <si>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</si>
  <si>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</si>
  <si>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</si>
  <si>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</si>
  <si>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</si>
  <si>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</si>
  <si>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</si>
  <si>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</si>
  <si>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</si>
  <si>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</si>
  <si>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</si>
  <si>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</si>
  <si>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</si>
  <si>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</si>
  <si>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</si>
  <si>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</si>
  <si>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</si>
  <si>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</si>
  <si>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</si>
  <si>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</si>
  <si>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</si>
  <si>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</si>
  <si>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</si>
  <si>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</si>
  <si>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</si>
  <si>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</si>
  <si>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</si>
  <si>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</si>
  <si>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</si>
  <si>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</si>
  <si>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</si>
  <si>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</si>
  <si>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</si>
  <si>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</si>
  <si>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</si>
  <si>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</si>
  <si>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</si>
  <si>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</si>
  <si>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</si>
  <si>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</si>
  <si>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</si>
  <si>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</si>
  <si>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</si>
  <si>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</si>
  <si>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</si>
  <si>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</si>
  <si>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</si>
  <si>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</si>
  <si>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</si>
  <si>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</si>
  <si>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</si>
  <si>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</si>
  <si>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</si>
  <si>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</si>
  <si>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</si>
  <si>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</si>
  <si>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</si>
  <si>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</si>
  <si>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</si>
  <si>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</si>
  <si>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</si>
  <si>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</si>
  <si>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</si>
  <si>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</si>
  <si>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</si>
  <si>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</si>
  <si>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</si>
  <si>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</si>
  <si>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</si>
  <si>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</si>
  <si>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</si>
  <si>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</si>
  <si>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</si>
  <si>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</si>
  <si>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</si>
  <si>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</si>
  <si>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</si>
  <si>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</si>
  <si>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</si>
  <si>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</si>
  <si>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</si>
  <si>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</si>
  <si>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</si>
  <si>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</si>
  <si>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</si>
  <si>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</si>
  <si>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</si>
  <si>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</si>
  <si>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</si>
  <si>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</si>
  <si>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</si>
  <si>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</si>
  <si>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</si>
  <si>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</si>
  <si>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</si>
  <si>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</si>
  <si>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</si>
  <si>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</si>
  <si>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</si>
  <si>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</si>
  <si>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</si>
  <si>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</si>
  <si>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</si>
  <si>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</si>
  <si>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</si>
  <si>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</si>
  <si>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</si>
  <si>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</si>
  <si>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</si>
  <si>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</si>
  <si>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</si>
  <si>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</si>
  <si>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</si>
  <si>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</si>
  <si>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</si>
  <si>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</si>
  <si>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</si>
  <si>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</si>
  <si>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</si>
  <si>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</si>
  <si>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</si>
  <si>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</si>
  <si>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</si>
  <si>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</si>
  <si>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</si>
  <si>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</si>
  <si>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</si>
  <si>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</si>
  <si>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</si>
  <si>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</si>
  <si>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</si>
  <si>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</si>
  <si>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</si>
  <si>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</si>
  <si>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</si>
  <si>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</si>
  <si>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</si>
  <si>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</si>
  <si>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</si>
  <si>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</si>
  <si>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</si>
  <si>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</si>
  <si>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</si>
  <si>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</si>
  <si>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</si>
  <si>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</si>
  <si>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</si>
  <si>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</si>
  <si>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</si>
  <si>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</si>
  <si>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</si>
  <si>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</si>
  <si>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</si>
  <si>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</si>
  <si>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</si>
  <si>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</si>
  <si>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</si>
  <si>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</si>
  <si>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</si>
  <si>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</si>
  <si>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</si>
  <si>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</si>
  <si>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</si>
  <si>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</si>
  <si>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</si>
  <si>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</si>
  <si>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</si>
  <si>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</si>
  <si>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</si>
  <si>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</si>
  <si>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</si>
  <si>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</si>
  <si>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</si>
  <si>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</si>
  <si>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</si>
  <si>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</si>
  <si>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</si>
  <si>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</si>
  <si>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</si>
  <si>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</si>
  <si>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</si>
  <si>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</si>
  <si>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</si>
  <si>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</si>
  <si>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</si>
  <si>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</si>
  <si>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</si>
  <si>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</si>
  <si>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</si>
  <si>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</si>
  <si>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</si>
  <si>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</si>
  <si>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</si>
  <si>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</si>
  <si>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</si>
  <si>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</si>
  <si>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</si>
  <si>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</si>
  <si>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</si>
  <si>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</si>
  <si>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</si>
  <si>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</si>
  <si>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</si>
  <si>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</si>
  <si>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</si>
  <si>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</si>
  <si>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</si>
  <si>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</si>
  <si>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</si>
  <si>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</si>
  <si>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</si>
  <si>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</si>
  <si>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</si>
  <si>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</si>
  <si>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</si>
  <si>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</si>
  <si>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</si>
  <si>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</si>
  <si>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</si>
  <si>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</si>
  <si>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</si>
  <si>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</si>
  <si>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</si>
  <si>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</si>
  <si>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</si>
  <si>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</si>
  <si>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</si>
  <si>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</si>
  <si>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</si>
  <si>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</si>
  <si>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</si>
  <si>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</si>
  <si>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</si>
  <si>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</si>
  <si>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</si>
  <si>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</si>
  <si>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</si>
  <si>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</si>
  <si>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</si>
  <si>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</si>
  <si>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</si>
  <si>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</si>
  <si>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</si>
  <si>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</si>
  <si>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</si>
  <si>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</si>
  <si>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</si>
  <si>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</si>
  <si>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</si>
  <si>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</si>
  <si>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</si>
  <si>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</si>
  <si>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</si>
  <si>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</si>
  <si>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</si>
  <si>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</si>
  <si>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</si>
  <si>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</si>
  <si>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</si>
  <si>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</si>
  <si>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</si>
  <si>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</si>
  <si>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</si>
  <si>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</si>
  <si>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</si>
  <si>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</si>
  <si>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</si>
  <si>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</si>
  <si>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</si>
  <si>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</si>
  <si>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</si>
  <si>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</si>
  <si>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</si>
  <si>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</si>
  <si>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</si>
  <si>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</si>
  <si>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</si>
  <si>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</si>
  <si>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</si>
  <si>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</si>
  <si>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</si>
  <si>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</si>
  <si>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</si>
  <si>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</si>
  <si>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</si>
  <si>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</si>
  <si>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</si>
  <si>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</si>
  <si>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</si>
  <si>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</si>
  <si>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</si>
  <si>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</si>
  <si>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</si>
  <si>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</si>
  <si>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</si>
  <si>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</si>
  <si>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</si>
  <si>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</si>
  <si>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</si>
  <si>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</si>
  <si>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</si>
  <si>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</si>
  <si>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</si>
  <si>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</si>
  <si>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</si>
  <si>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</si>
  <si>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</si>
  <si>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</si>
  <si>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</si>
  <si>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</si>
  <si>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</si>
  <si>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</si>
  <si>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</si>
  <si>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</si>
  <si>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</si>
  <si>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</si>
  <si>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</si>
  <si>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</si>
  <si>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</si>
  <si>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</si>
  <si>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</si>
  <si>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</si>
  <si>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</si>
  <si>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</si>
  <si>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</si>
  <si>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</si>
  <si>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</si>
  <si>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</si>
  <si>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</si>
  <si>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</si>
  <si>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</si>
  <si>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</si>
  <si>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</si>
  <si>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</si>
  <si>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</si>
  <si>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</si>
  <si>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</si>
  <si>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</si>
  <si>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</si>
  <si>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</si>
  <si>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</si>
  <si>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</si>
  <si>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</si>
  <si>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</si>
  <si>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</si>
  <si>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</si>
  <si>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</si>
  <si>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</si>
  <si>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</si>
  <si>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</si>
  <si>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</si>
  <si>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</si>
  <si>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</si>
  <si>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</si>
  <si>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</si>
  <si>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</si>
  <si>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</si>
  <si>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</si>
  <si>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</si>
  <si>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</si>
  <si>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</si>
  <si>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</si>
  <si>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</si>
  <si>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</si>
  <si>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</si>
  <si>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</si>
  <si>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</si>
  <si>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</si>
  <si>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</si>
  <si>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</si>
  <si>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</si>
  <si>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</si>
  <si>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</si>
  <si>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</si>
  <si>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</si>
  <si>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</si>
  <si>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</si>
  <si>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</si>
  <si>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</si>
  <si>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</si>
  <si>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</si>
  <si>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</si>
  <si>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</si>
  <si>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</si>
  <si>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</si>
  <si>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</si>
  <si>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</si>
  <si>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</si>
  <si>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</si>
  <si>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</si>
  <si>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</si>
  <si>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</si>
  <si>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</si>
  <si>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</si>
  <si>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</si>
  <si>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</si>
  <si>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</si>
  <si>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</si>
  <si>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</si>
  <si>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</si>
  <si>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</si>
  <si>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</si>
  <si>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</si>
  <si>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</si>
  <si>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</si>
  <si>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</si>
  <si>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</si>
  <si>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</si>
  <si>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</si>
  <si>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</si>
  <si>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</si>
  <si>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</si>
  <si>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</si>
  <si>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</si>
  <si>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</si>
  <si>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</si>
  <si>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</si>
  <si>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</si>
  <si>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</si>
  <si>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</si>
  <si>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</si>
  <si>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</si>
  <si>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</si>
  <si>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</si>
  <si>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</si>
  <si>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</si>
  <si>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</si>
  <si>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</si>
  <si>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</si>
  <si>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</si>
  <si>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</si>
  <si>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</si>
  <si>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</si>
  <si>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</si>
  <si>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</si>
  <si>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</si>
  <si>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</si>
  <si>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</si>
  <si>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</si>
  <si>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</si>
  <si>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</si>
  <si>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</si>
  <si>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</si>
  <si>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</si>
  <si>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</si>
  <si>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</si>
  <si>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</si>
  <si>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</si>
  <si>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</si>
  <si>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</si>
  <si>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</si>
  <si>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</si>
  <si>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</si>
  <si>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</si>
  <si>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</si>
  <si>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</si>
  <si>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</si>
  <si>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</si>
  <si>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</si>
  <si>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</si>
  <si>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</si>
  <si>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</si>
  <si>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</si>
  <si>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</si>
  <si>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</si>
  <si>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</si>
  <si>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</si>
  <si>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</si>
  <si>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</si>
  <si>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</si>
  <si>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</si>
  <si>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</si>
  <si>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</si>
  <si>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</si>
  <si>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</si>
  <si>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</si>
  <si>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</si>
  <si>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</si>
  <si>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</si>
  <si>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</si>
  <si>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</si>
  <si>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</si>
  <si>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</si>
  <si>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</si>
  <si>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</si>
  <si>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</si>
  <si>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</si>
  <si>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</si>
  <si>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</si>
  <si>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</si>
  <si>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</si>
  <si>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</si>
  <si>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</si>
  <si>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</si>
  <si>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</si>
  <si>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</si>
  <si>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</si>
  <si>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</si>
  <si>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</si>
  <si>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</si>
  <si>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</si>
  <si>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</si>
  <si>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</si>
  <si>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</si>
  <si>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</si>
  <si>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</si>
  <si>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</si>
  <si>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</si>
  <si>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</si>
  <si>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</si>
  <si>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</si>
  <si>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</si>
  <si>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</si>
  <si>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</si>
  <si>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</si>
  <si>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</si>
  <si>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</si>
  <si>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</si>
  <si>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</si>
  <si>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</si>
  <si>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</si>
  <si>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</si>
  <si>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</si>
  <si>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</si>
  <si>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</si>
  <si>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</si>
  <si>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</si>
  <si>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</si>
  <si>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</si>
  <si>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</si>
  <si>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</si>
  <si>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</si>
  <si>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</si>
  <si>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</si>
  <si>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</si>
  <si>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</si>
  <si>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</si>
  <si>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</si>
  <si>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</si>
  <si>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</si>
  <si>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</si>
  <si>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</si>
  <si>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</si>
  <si>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</si>
  <si>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</si>
  <si>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</si>
  <si>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</si>
  <si>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</si>
  <si>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</si>
  <si>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</si>
  <si>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</si>
  <si>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</si>
  <si>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</si>
  <si>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</si>
  <si>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</si>
  <si>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</si>
  <si>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</si>
  <si>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</si>
  <si>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</si>
  <si>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</si>
  <si>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</si>
  <si>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</si>
  <si>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</si>
  <si>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</si>
  <si>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</si>
  <si>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</si>
  <si>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</si>
  <si>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</si>
  <si>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</si>
  <si>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</si>
  <si>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</si>
  <si>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</si>
  <si>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</si>
  <si>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</si>
  <si>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</si>
  <si>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</si>
  <si>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</si>
  <si>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</si>
  <si>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</si>
  <si>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</si>
  <si>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</si>
  <si>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</si>
  <si>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</si>
  <si>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</si>
  <si>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</si>
  <si>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</si>
  <si>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</si>
  <si>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</si>
  <si>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</si>
  <si>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</si>
  <si>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</si>
  <si>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</si>
  <si>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</si>
  <si>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</si>
  <si>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</si>
  <si>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</si>
  <si>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</si>
  <si>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</si>
  <si>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</si>
  <si>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</si>
  <si>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</si>
  <si>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</si>
  <si>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</si>
  <si>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</si>
  <si>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</si>
  <si>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</si>
  <si>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</si>
  <si>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</si>
  <si>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</si>
  <si>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</si>
  <si>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</si>
  <si>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</si>
  <si>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</si>
  <si>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</si>
  <si>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</si>
  <si>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</si>
  <si>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</si>
  <si>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</si>
  <si>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</si>
  <si>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</si>
  <si>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</si>
  <si>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</si>
  <si>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</si>
  <si>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</si>
  <si>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</si>
  <si>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</si>
  <si>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</si>
  <si>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</si>
  <si>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</si>
  <si>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</si>
  <si>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</si>
  <si>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</si>
  <si>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</si>
  <si>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</si>
  <si>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</si>
  <si>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</si>
  <si>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</si>
  <si>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</si>
  <si>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</si>
  <si>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</si>
  <si>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</si>
  <si>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</si>
  <si>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</si>
  <si>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</si>
  <si>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</si>
  <si>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</si>
  <si>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</si>
  <si>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</si>
  <si>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</si>
  <si>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</si>
  <si>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</si>
  <si>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</si>
  <si>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</si>
  <si>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</si>
  <si>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</si>
  <si>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</si>
  <si>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</si>
  <si>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</si>
  <si>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</si>
  <si>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</si>
  <si>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</si>
  <si>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</si>
  <si>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</si>
  <si>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</si>
  <si>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</si>
  <si>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</si>
  <si>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</si>
  <si>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</si>
  <si>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</si>
  <si>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</si>
  <si>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</si>
  <si>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</si>
  <si>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</si>
  <si>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</si>
  <si>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</si>
  <si>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</si>
  <si>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</si>
  <si>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</si>
  <si>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</si>
  <si>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</si>
  <si>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</si>
  <si>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</si>
  <si>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</si>
  <si>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</si>
  <si>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</si>
  <si>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</si>
  <si>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</si>
  <si>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</si>
  <si>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</si>
  <si>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</si>
  <si>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</si>
  <si>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</si>
  <si>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</si>
  <si>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</si>
  <si>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</si>
  <si>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</si>
  <si>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</si>
  <si>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</si>
  <si>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</si>
  <si>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</si>
  <si>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</si>
  <si>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</si>
  <si>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</si>
  <si>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</si>
  <si>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</si>
  <si>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</si>
  <si>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</si>
  <si>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</si>
  <si>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</si>
  <si>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</si>
  <si>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</si>
  <si>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</si>
  <si>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</si>
  <si>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</si>
  <si>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</si>
  <si>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</si>
  <si>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</si>
  <si>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</si>
  <si>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</si>
  <si>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</si>
  <si>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</si>
  <si>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</si>
  <si>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</si>
  <si>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</si>
  <si>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</si>
  <si>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</si>
  <si>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</si>
  <si>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</si>
  <si>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</si>
  <si>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</si>
  <si>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</si>
  <si>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</si>
  <si>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</si>
  <si>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</si>
  <si>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</si>
  <si>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</si>
  <si>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</si>
  <si>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</si>
  <si>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</si>
  <si>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</si>
  <si>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</si>
  <si>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</si>
  <si>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</si>
  <si>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</si>
  <si>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</si>
  <si>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</si>
  <si>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</si>
  <si>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</si>
  <si>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</si>
  <si>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</si>
  <si>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</si>
  <si>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</si>
  <si>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</si>
  <si>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</si>
  <si>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</si>
  <si>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</si>
  <si>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</si>
  <si>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</si>
  <si>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</si>
  <si>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</si>
  <si>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</si>
  <si>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</si>
  <si>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</si>
  <si>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</si>
  <si>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</si>
  <si>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</si>
  <si>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</si>
  <si>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</si>
  <si>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</si>
  <si>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</si>
  <si>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</si>
  <si>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</si>
  <si>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</si>
  <si>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</si>
  <si>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</si>
  <si>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</si>
  <si>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</si>
  <si>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</si>
  <si>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</si>
  <si>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</si>
  <si>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</si>
  <si>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</si>
  <si>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</si>
  <si>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</si>
  <si>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</si>
  <si>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</si>
  <si>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</si>
  <si>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</si>
  <si>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</si>
  <si>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</si>
  <si>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</si>
  <si>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</si>
  <si>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</si>
  <si>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</si>
  <si>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</si>
  <si>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</si>
  <si>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</si>
  <si>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</si>
  <si>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</si>
  <si>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</si>
  <si>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</si>
  <si>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</si>
  <si>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</si>
  <si>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</si>
  <si>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</si>
  <si>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</si>
  <si>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</si>
  <si>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</si>
  <si>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</si>
  <si>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</si>
  <si>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</si>
  <si>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</si>
  <si>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</si>
  <si>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</si>
  <si>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</si>
  <si>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</si>
  <si>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</si>
  <si>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</si>
  <si>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</si>
  <si>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</si>
  <si>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</si>
  <si>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</si>
  <si>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</si>
  <si>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</si>
  <si>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</si>
  <si>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</si>
  <si>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</si>
  <si>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</si>
  <si>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</si>
  <si>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</si>
  <si>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</si>
  <si>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</si>
  <si>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</si>
  <si>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</si>
  <si>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</si>
  <si>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</si>
  <si>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</si>
  <si>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</si>
  <si>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</si>
  <si>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</si>
  <si>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</si>
  <si>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</si>
  <si>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</si>
  <si>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</si>
  <si>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</si>
  <si>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</si>
  <si>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</si>
  <si>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</si>
  <si>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</si>
  <si>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</si>
  <si>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</si>
  <si>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</si>
  <si>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</si>
  <si>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</si>
  <si>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</si>
  <si>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</si>
  <si>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</si>
  <si>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</si>
  <si>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</si>
  <si>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</si>
  <si>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</si>
  <si>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</si>
  <si>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</si>
  <si>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</si>
  <si>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</si>
  <si>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</si>
  <si>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</si>
  <si>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</si>
  <si>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</si>
  <si>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</si>
  <si>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</si>
  <si>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</si>
  <si>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</si>
  <si>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</si>
  <si>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</si>
  <si>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</si>
  <si>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</si>
  <si>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</si>
  <si>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</si>
  <si>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</si>
  <si>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</si>
  <si>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</si>
  <si>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</si>
  <si>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</si>
  <si>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</si>
  <si>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</si>
  <si>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</si>
  <si>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</si>
  <si>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</si>
  <si>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</si>
  <si>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</si>
  <si>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</si>
  <si>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</si>
  <si>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</si>
  <si>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</si>
  <si>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</si>
  <si>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</si>
  <si>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</si>
  <si>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</si>
  <si>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</si>
  <si>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</si>
  <si>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</si>
  <si>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</si>
  <si>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</si>
  <si>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</si>
  <si>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</si>
  <si>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</si>
  <si>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</si>
  <si>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</si>
  <si>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</si>
  <si>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</si>
  <si>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</si>
  <si>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</si>
  <si>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</si>
  <si>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</si>
  <si>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</si>
  <si>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</si>
  <si>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</si>
  <si>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</si>
  <si>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</si>
  <si>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</si>
  <si>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</si>
  <si>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</si>
  <si>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</si>
  <si>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</si>
  <si>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</si>
  <si>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</si>
  <si>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</si>
  <si>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</si>
  <si>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</si>
  <si>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</si>
  <si>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</si>
  <si>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</si>
  <si>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</si>
  <si>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</si>
  <si>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</si>
  <si>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</si>
  <si>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</si>
  <si>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</si>
  <si>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</si>
  <si>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</si>
  <si>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</si>
  <si>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</si>
  <si>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</si>
  <si>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</si>
  <si>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</si>
  <si>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</si>
  <si>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</si>
  <si>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</si>
  <si>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</si>
  <si>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</si>
  <si>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</si>
  <si>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</si>
  <si>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</si>
  <si>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</si>
  <si>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</si>
  <si>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</si>
  <si>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</si>
  <si>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</si>
  <si>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</si>
  <si>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</si>
  <si>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</si>
  <si>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</si>
  <si>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</si>
  <si>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</si>
  <si>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</si>
  <si>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</si>
  <si>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</si>
  <si>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</si>
  <si>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</si>
  <si>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</si>
  <si>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</si>
  <si>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</si>
  <si>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</si>
  <si>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</si>
  <si>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</si>
  <si>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</si>
  <si>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</si>
  <si>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</si>
  <si>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</si>
  <si>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</si>
  <si>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</si>
  <si>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</si>
  <si>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</si>
  <si>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</si>
  <si>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</si>
  <si>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</si>
  <si>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</si>
  <si>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</si>
  <si>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</si>
  <si>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</si>
  <si>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</si>
  <si>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</si>
  <si>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</si>
  <si>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</si>
  <si>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</si>
  <si>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</si>
  <si>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</si>
  <si>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</si>
  <si>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</si>
  <si>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</si>
  <si>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</si>
  <si>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</si>
  <si>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</si>
  <si>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</si>
  <si>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</si>
  <si>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</si>
  <si>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</si>
  <si>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</si>
  <si>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</si>
  <si>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</si>
  <si>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</si>
  <si>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</si>
  <si>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</si>
  <si>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</si>
  <si>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</si>
  <si>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</si>
  <si>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</si>
  <si>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</si>
  <si>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</si>
  <si>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</si>
  <si>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</si>
  <si>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</si>
  <si>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</si>
  <si>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</si>
  <si>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</si>
  <si>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</si>
  <si>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</si>
  <si>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</si>
  <si>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</si>
  <si>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</si>
  <si>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</si>
  <si>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</si>
  <si>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</si>
  <si>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</si>
  <si>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</si>
  <si>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</si>
  <si>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</si>
  <si>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</si>
  <si>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</si>
  <si>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</si>
  <si>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</si>
  <si>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</si>
  <si>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</si>
  <si>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</si>
  <si>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</si>
  <si>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</si>
  <si>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</si>
  <si>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</si>
  <si>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</si>
  <si>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</si>
  <si>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</si>
  <si>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</si>
  <si>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</si>
  <si>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</si>
  <si>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</si>
  <si>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</si>
  <si>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</si>
  <si>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</si>
  <si>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</si>
  <si>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</si>
  <si>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</si>
  <si>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</si>
  <si>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</si>
  <si>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</si>
  <si>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</si>
  <si>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</si>
  <si>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</si>
  <si>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</si>
  <si>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</si>
  <si>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</si>
  <si>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</si>
  <si>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</si>
  <si>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</si>
  <si>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</si>
  <si>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</si>
  <si>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</si>
  <si>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</si>
  <si>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</si>
  <si>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</si>
  <si>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</si>
  <si>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</si>
  <si>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</si>
  <si>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</si>
  <si>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</si>
  <si>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</si>
  <si>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</si>
  <si>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</si>
  <si>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</si>
  <si>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</si>
  <si>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</si>
  <si>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</si>
  <si>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</si>
  <si>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</si>
  <si>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</si>
  <si>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</si>
  <si>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</si>
  <si>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</si>
  <si>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</si>
  <si>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</si>
  <si>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</si>
  <si>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</si>
  <si>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</si>
  <si>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</si>
  <si>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</si>
  <si>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</si>
  <si>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</si>
  <si>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</si>
  <si>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</si>
  <si>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</si>
  <si>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</si>
  <si>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</si>
  <si>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</si>
  <si>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</si>
  <si>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</si>
  <si>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</si>
  <si>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</si>
  <si>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</si>
  <si>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</si>
  <si>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</si>
  <si>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</si>
  <si>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</si>
  <si>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</si>
  <si>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</si>
  <si>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</si>
  <si>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</si>
  <si>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</si>
  <si>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</si>
  <si>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</si>
  <si>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</si>
  <si>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</si>
  <si>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</si>
  <si>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</si>
  <si>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</si>
  <si>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</si>
  <si>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</si>
  <si>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</si>
  <si>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</si>
  <si>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</si>
  <si>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</si>
  <si>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</si>
  <si>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</si>
  <si>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</si>
  <si>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</si>
  <si>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</si>
  <si>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</si>
  <si>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</si>
  <si>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</si>
  <si>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</si>
  <si>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</si>
  <si>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</si>
  <si>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</si>
  <si>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</si>
  <si>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</si>
  <si>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</si>
  <si>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</si>
  <si>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</si>
  <si>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</si>
  <si>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</si>
  <si>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</si>
  <si>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</si>
  <si>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</si>
  <si>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</si>
  <si>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</si>
  <si>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</si>
  <si>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</si>
  <si>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</si>
  <si>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</si>
  <si>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</si>
  <si>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</si>
  <si>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</si>
  <si>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</si>
  <si>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</si>
  <si>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</si>
  <si>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</si>
  <si>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</si>
  <si>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</si>
  <si>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</si>
  <si>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</si>
  <si>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</si>
  <si>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</si>
  <si>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</si>
  <si>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</si>
  <si>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</si>
  <si>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</si>
  <si>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</si>
  <si>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</si>
  <si>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</si>
  <si>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</si>
  <si>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</si>
  <si>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</si>
  <si>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</si>
  <si>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</si>
  <si>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</si>
  <si>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</si>
  <si>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</si>
  <si>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</si>
  <si>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</si>
  <si>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</si>
  <si>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</si>
  <si>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</si>
  <si>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</si>
  <si>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</si>
  <si>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</si>
  <si>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</si>
  <si>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</si>
  <si>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</si>
  <si>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</si>
  <si>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</si>
  <si>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</si>
  <si>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</si>
  <si>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</si>
  <si>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</si>
  <si>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</si>
  <si>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</si>
  <si>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</si>
  <si>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</si>
  <si>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</si>
  <si>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</si>
  <si>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</si>
  <si>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</si>
  <si>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</si>
  <si>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</si>
  <si>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</si>
  <si>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</si>
  <si>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</si>
  <si>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</si>
  <si>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</si>
  <si>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</si>
  <si>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</si>
  <si>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</si>
  <si>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</si>
  <si>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</si>
  <si>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</si>
  <si>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</si>
  <si>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</si>
  <si>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</si>
  <si>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</si>
  <si>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</si>
  <si>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</si>
  <si>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</si>
  <si>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</si>
  <si>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</si>
  <si>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</si>
  <si>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</si>
  <si>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</si>
  <si>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</si>
  <si>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</si>
  <si>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</si>
  <si>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</si>
  <si>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</si>
  <si>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</si>
  <si>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</si>
  <si>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</si>
  <si>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</si>
  <si>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</si>
  <si>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</si>
  <si>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</si>
  <si>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</si>
  <si>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</si>
  <si>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</si>
  <si>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</si>
  <si>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</si>
  <si>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</si>
  <si>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</si>
  <si>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</si>
  <si>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</si>
  <si>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</si>
  <si>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</si>
  <si>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</si>
  <si>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</si>
  <si>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</si>
  <si>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</si>
  <si>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</si>
  <si>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</si>
  <si>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</si>
  <si>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</si>
  <si>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</si>
  <si>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</si>
  <si>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</si>
  <si>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</si>
  <si>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</si>
  <si>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</si>
  <si>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</si>
  <si>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</si>
  <si>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</si>
  <si>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</si>
  <si>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</si>
  <si>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</si>
  <si>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</si>
  <si>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</si>
  <si>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</si>
  <si>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</si>
  <si>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</si>
  <si>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</si>
  <si>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</si>
  <si>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</si>
  <si>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</si>
  <si>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</si>
  <si>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</si>
  <si>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</si>
  <si>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</si>
  <si>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</si>
  <si>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</si>
  <si>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</si>
  <si>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</si>
  <si>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</si>
  <si>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</si>
  <si>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</si>
  <si>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</si>
  <si>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</si>
  <si>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</si>
  <si>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</si>
  <si>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</si>
  <si>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</si>
  <si>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</si>
  <si>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</si>
  <si>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</si>
  <si>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</si>
  <si>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</si>
  <si>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</si>
  <si>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</si>
  <si>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</si>
  <si>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</si>
  <si>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</si>
  <si>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</si>
  <si>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</si>
  <si>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</si>
  <si>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</si>
  <si>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</si>
  <si>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</si>
  <si>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</si>
  <si>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</si>
  <si>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</si>
  <si>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</si>
  <si>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</si>
  <si>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</si>
  <si>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</si>
  <si>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</si>
  <si>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</si>
  <si>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</si>
  <si>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</si>
  <si>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</si>
  <si>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</si>
  <si>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</si>
  <si>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</si>
  <si>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</si>
  <si>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</si>
  <si>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</si>
  <si>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</si>
  <si>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</si>
  <si>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</si>
  <si>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</si>
  <si>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</si>
  <si>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</si>
  <si>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</si>
  <si>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</si>
  <si>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</si>
  <si>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</si>
  <si>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</si>
  <si>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</si>
  <si>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</si>
  <si>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</si>
  <si>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</si>
  <si>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</si>
  <si>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</si>
  <si>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</si>
  <si>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</si>
  <si>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</si>
  <si>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</si>
  <si>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</si>
  <si>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</si>
  <si>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</si>
  <si>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</si>
  <si>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</si>
  <si>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</si>
  <si>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</si>
  <si>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</si>
  <si>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</si>
  <si>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</si>
  <si>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</si>
  <si>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</si>
  <si>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</si>
  <si>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</si>
  <si>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</si>
  <si>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</si>
  <si>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</si>
  <si>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</si>
  <si>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</si>
  <si>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</si>
  <si>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</si>
  <si>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</si>
  <si>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</si>
  <si>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</si>
  <si>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</si>
  <si>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</si>
  <si>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</si>
  <si>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</si>
  <si>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</si>
  <si>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</si>
  <si>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</si>
  <si>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</si>
  <si>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</si>
  <si>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</si>
  <si>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</si>
  <si>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</si>
  <si>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</si>
  <si>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</si>
  <si>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</si>
  <si>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</si>
  <si>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</si>
  <si>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</si>
  <si>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</si>
  <si>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</si>
  <si>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</si>
  <si>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</si>
  <si>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</si>
  <si>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</si>
  <si>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</si>
  <si>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</si>
  <si>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</si>
  <si>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</si>
  <si>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</si>
  <si>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</si>
  <si>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</si>
  <si>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</si>
  <si>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</si>
  <si>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</si>
  <si>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</si>
  <si>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</si>
  <si>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</si>
  <si>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</si>
  <si>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</si>
  <si>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</si>
  <si>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</si>
  <si>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</si>
  <si>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</si>
  <si>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</si>
  <si>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</si>
  <si>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</si>
  <si>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</si>
  <si>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</si>
  <si>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</si>
  <si>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</si>
  <si>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</si>
  <si>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</si>
  <si>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</si>
  <si>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</si>
  <si>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</si>
  <si>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</si>
  <si>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</si>
  <si>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</si>
  <si>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</si>
  <si>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</si>
  <si>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</si>
  <si>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</si>
  <si>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</si>
  <si>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</si>
  <si>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</si>
  <si>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</si>
  <si>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</si>
  <si>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</si>
  <si>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</si>
  <si>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</si>
  <si>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</si>
  <si>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</si>
  <si>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</si>
  <si>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</si>
  <si>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</si>
  <si>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</si>
  <si>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</si>
  <si>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</si>
  <si>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</si>
  <si>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</si>
  <si>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</si>
  <si>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</si>
  <si>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</si>
  <si>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</si>
  <si>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</si>
  <si>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</si>
  <si>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</si>
  <si>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</si>
  <si>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</si>
  <si>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</si>
  <si>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</si>
  <si>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</si>
  <si>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</si>
  <si>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</si>
  <si>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</si>
  <si>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</si>
  <si>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</si>
  <si>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</si>
  <si>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</si>
  <si>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</si>
  <si>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</si>
  <si>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</si>
  <si>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</si>
  <si>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</si>
  <si>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</si>
  <si>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</si>
  <si>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</si>
  <si>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</si>
  <si>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</si>
  <si>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</si>
  <si>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</si>
  <si>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</si>
  <si>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</si>
  <si>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</si>
  <si>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</si>
  <si>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</si>
  <si>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</si>
  <si>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</si>
  <si>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</si>
  <si>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</si>
  <si>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</si>
  <si>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</si>
  <si>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</si>
  <si>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</si>
  <si>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</si>
  <si>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</si>
  <si>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</si>
  <si>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</si>
  <si>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</si>
  <si>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</si>
  <si>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</si>
  <si>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</si>
  <si>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</si>
  <si>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</si>
  <si>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</si>
  <si>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</si>
  <si>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</si>
  <si>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</si>
  <si>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</si>
  <si>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</si>
  <si>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</si>
  <si>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</si>
  <si>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</si>
  <si>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</si>
  <si>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</si>
  <si>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</si>
  <si>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</si>
  <si>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</si>
  <si>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</si>
  <si>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</si>
  <si>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</si>
  <si>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</si>
  <si>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</si>
  <si>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</si>
  <si>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</si>
  <si>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</si>
  <si>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</si>
  <si>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</si>
  <si>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</si>
  <si>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</si>
  <si>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</si>
  <si>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</si>
  <si>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</si>
  <si>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</si>
  <si>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</si>
  <si>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</si>
  <si>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</si>
  <si>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</si>
  <si>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</si>
  <si>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</si>
  <si>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</si>
  <si>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</si>
  <si>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</si>
  <si>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</si>
  <si>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</si>
  <si>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</si>
  <si>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</si>
  <si>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</si>
  <si>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</si>
  <si>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</si>
  <si>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</si>
  <si>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</si>
  <si>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</si>
  <si>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</si>
  <si>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</si>
  <si>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</si>
  <si>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</si>
  <si>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</si>
  <si>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</si>
  <si>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</si>
  <si>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</si>
  <si>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</si>
  <si>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</si>
  <si>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</si>
  <si>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</si>
  <si>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</si>
  <si>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</si>
  <si>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</si>
  <si>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</si>
  <si>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</si>
  <si>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</si>
  <si>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</si>
  <si>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</si>
  <si>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</si>
  <si>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</si>
  <si>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</si>
  <si>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</si>
  <si>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</si>
  <si>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</si>
  <si>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</si>
  <si>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</si>
  <si>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</si>
  <si>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</si>
  <si>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</si>
  <si>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</si>
  <si>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</si>
  <si>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</si>
  <si>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</si>
  <si>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</si>
  <si>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</si>
  <si>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</si>
  <si>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</si>
  <si>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</si>
  <si>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</si>
  <si>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</si>
  <si>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</si>
  <si>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</si>
  <si>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</si>
  <si>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</si>
  <si>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</si>
  <si>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</si>
  <si>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</si>
  <si>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</si>
  <si>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</si>
  <si>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</si>
  <si>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</si>
  <si>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</si>
  <si>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</si>
  <si>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</si>
  <si>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</si>
  <si>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</si>
  <si>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</si>
  <si>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</si>
  <si>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</si>
  <si>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</si>
  <si>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</si>
  <si>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</si>
  <si>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</si>
  <si>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</si>
  <si>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</si>
  <si>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</si>
  <si>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</si>
  <si>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</si>
  <si>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</si>
  <si>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</si>
  <si>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</si>
  <si>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</si>
  <si>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</si>
  <si>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</si>
  <si>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</si>
  <si>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</si>
  <si>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</si>
  <si>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</si>
  <si>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</si>
  <si>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</si>
  <si>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</si>
  <si>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</si>
  <si>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</si>
  <si>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</si>
  <si>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</si>
  <si>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</si>
  <si>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</si>
  <si>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</si>
  <si>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</si>
  <si>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</si>
  <si>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</si>
  <si>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</si>
  <si>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</si>
  <si>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</si>
  <si>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</si>
  <si>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</si>
  <si>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</si>
  <si>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</si>
  <si>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</si>
  <si>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</si>
  <si>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</si>
  <si>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</si>
  <si>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</si>
  <si>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</si>
  <si>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</si>
  <si>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</si>
  <si>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</si>
  <si>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</si>
  <si>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</si>
  <si>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</si>
  <si>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</si>
  <si>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</si>
  <si>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</si>
  <si>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</si>
  <si>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</si>
  <si>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</si>
  <si>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</si>
  <si>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</si>
  <si>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</si>
  <si>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</si>
  <si>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</si>
  <si>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</si>
  <si>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</si>
  <si>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</si>
  <si>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</si>
  <si>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</si>
  <si>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</si>
  <si>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</si>
  <si>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</si>
  <si>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</si>
  <si>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</si>
  <si>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</si>
  <si>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</si>
  <si>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</si>
  <si>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</si>
  <si>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</si>
  <si>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</si>
  <si>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</si>
  <si>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</si>
  <si>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</si>
  <si>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</si>
  <si>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</si>
  <si>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</si>
  <si>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</si>
  <si>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</si>
  <si>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</si>
  <si>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</si>
  <si>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</si>
  <si>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</si>
  <si>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</si>
  <si>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</si>
  <si>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</si>
  <si>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</si>
  <si>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</si>
  <si>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</si>
  <si>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</si>
  <si>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</si>
  <si>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</si>
  <si>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</si>
  <si>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</si>
  <si>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</si>
  <si>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</si>
  <si>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</si>
  <si>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</si>
  <si>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</si>
  <si>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</si>
  <si>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</si>
  <si>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</si>
  <si>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</si>
  <si>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</si>
  <si>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</si>
  <si>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</si>
  <si>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</si>
  <si>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</si>
  <si>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</si>
  <si>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</si>
  <si>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</si>
  <si>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</si>
  <si>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</si>
  <si>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</si>
  <si>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</si>
  <si>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</si>
  <si>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</si>
  <si>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</si>
  <si>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</si>
  <si>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</si>
  <si>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</si>
  <si>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</si>
  <si>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</si>
  <si>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</si>
  <si>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</si>
  <si>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</si>
  <si>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</si>
  <si>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</si>
  <si>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</si>
  <si>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</si>
  <si>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</si>
  <si>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</si>
  <si>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</si>
  <si>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</si>
  <si>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</si>
  <si>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</si>
  <si>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</si>
  <si>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</si>
  <si>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</si>
  <si>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</si>
  <si>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</si>
  <si>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</si>
  <si>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</si>
  <si>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</si>
  <si>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</si>
  <si>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</si>
  <si>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</si>
  <si>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</si>
  <si>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</si>
  <si>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</si>
  <si>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</si>
  <si>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</si>
  <si>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</si>
  <si>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</si>
  <si>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</si>
  <si>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</si>
  <si>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</si>
  <si>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</si>
  <si>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</si>
  <si>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</si>
  <si>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</si>
  <si>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</si>
  <si>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</si>
  <si>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</si>
  <si>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</si>
  <si>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</si>
  <si>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</si>
  <si>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</si>
  <si>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</si>
  <si>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</si>
  <si>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</si>
  <si>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</si>
  <si>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</si>
  <si>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</si>
  <si>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</si>
  <si>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</si>
  <si>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</si>
  <si>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</si>
  <si>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</si>
  <si>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</si>
  <si>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</si>
  <si>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</si>
  <si>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</si>
  <si>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</si>
  <si>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</si>
  <si>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</si>
  <si>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</si>
  <si>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</si>
  <si>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</si>
  <si>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</si>
  <si>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</si>
  <si>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</si>
  <si>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</si>
  <si>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</si>
  <si>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</si>
  <si>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</si>
  <si>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</si>
  <si>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</si>
  <si>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</si>
  <si>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</si>
  <si>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</si>
  <si>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</si>
  <si>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</si>
  <si>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</si>
  <si>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</si>
  <si>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</si>
  <si>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</si>
  <si>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</si>
  <si>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</si>
  <si>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</si>
  <si>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</si>
  <si>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</si>
  <si>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</si>
  <si>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</si>
  <si>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</si>
  <si>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</si>
  <si>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</si>
  <si>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</si>
  <si>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</si>
  <si>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</si>
  <si>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</si>
  <si>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</si>
  <si>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</si>
  <si>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</si>
  <si>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</si>
  <si>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</si>
  <si>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</si>
  <si>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</si>
  <si>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</si>
  <si>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</si>
  <si>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</si>
  <si>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</si>
  <si>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</si>
  <si>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</si>
  <si>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</si>
  <si>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</si>
  <si>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</si>
  <si>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</si>
  <si>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</si>
  <si>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</si>
  <si>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</si>
  <si>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</si>
  <si>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</si>
  <si>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</si>
  <si>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</si>
  <si>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</si>
  <si>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</si>
  <si>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</si>
  <si>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</si>
  <si>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</si>
  <si>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</si>
  <si>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</si>
  <si>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</si>
  <si>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</si>
  <si>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</si>
  <si>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</si>
  <si>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</si>
  <si>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</si>
  <si>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</si>
  <si>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</si>
  <si>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</si>
  <si>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</si>
  <si>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</si>
  <si>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</si>
  <si>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</si>
  <si>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</si>
  <si>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</si>
  <si>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</si>
  <si>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</si>
  <si>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</si>
  <si>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</si>
  <si>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</si>
  <si>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</si>
  <si>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</si>
  <si>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</si>
  <si>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</si>
  <si>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</si>
  <si>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</si>
  <si>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</si>
  <si>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</si>
  <si>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</si>
  <si>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</si>
  <si>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</si>
  <si>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</si>
  <si>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</si>
  <si>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</si>
  <si>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</si>
  <si>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</si>
  <si>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</si>
  <si>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</si>
  <si>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</si>
  <si>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</si>
  <si>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</si>
  <si>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</si>
  <si>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</si>
  <si>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</si>
  <si>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</si>
  <si>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</si>
  <si>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</si>
  <si>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</si>
  <si>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</si>
  <si>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</si>
  <si>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</si>
  <si>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</si>
  <si>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</si>
  <si>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</si>
  <si>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</si>
  <si>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</si>
  <si>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</si>
  <si>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</si>
  <si>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</si>
  <si>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</si>
  <si>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</si>
  <si>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</si>
  <si>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</si>
  <si>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</si>
  <si>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</si>
  <si>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</si>
  <si>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</si>
  <si>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</si>
  <si>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</si>
  <si>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</si>
  <si>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</si>
  <si>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</si>
  <si>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</si>
  <si>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</si>
  <si>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</si>
  <si>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</si>
  <si>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</si>
  <si>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</si>
  <si>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</si>
  <si>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</si>
  <si>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</si>
  <si>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</si>
  <si>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</si>
  <si>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</si>
  <si>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</si>
  <si>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</si>
  <si>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</si>
  <si>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</si>
  <si>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</si>
  <si>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</si>
  <si>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</si>
  <si>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</si>
  <si>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</si>
  <si>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</si>
  <si>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</si>
  <si>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</si>
  <si>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</si>
  <si>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</si>
  <si>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</si>
  <si>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</si>
  <si>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</si>
  <si>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</si>
  <si>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</si>
  <si>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</si>
  <si>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</si>
  <si>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</si>
  <si>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</si>
  <si>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</si>
  <si>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</si>
  <si>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</si>
  <si>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</si>
  <si>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</si>
  <si>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</si>
  <si>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</si>
  <si>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</si>
  <si>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</si>
  <si>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</si>
  <si>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</si>
  <si>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</si>
  <si>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</si>
  <si>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</si>
  <si>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</si>
  <si>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</si>
  <si>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</si>
  <si>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</si>
  <si>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</si>
  <si>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</si>
  <si>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</si>
  <si>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</si>
  <si>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</si>
  <si>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</si>
  <si>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</si>
  <si>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</si>
  <si>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</si>
  <si>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</si>
  <si>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</si>
  <si>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</si>
  <si>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</si>
  <si>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</si>
  <si>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</si>
  <si>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</si>
  <si>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</si>
  <si>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</si>
  <si>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</si>
  <si>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</si>
  <si>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</si>
  <si>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</si>
  <si>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</si>
  <si>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</si>
  <si>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</si>
  <si>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</si>
  <si>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</si>
  <si>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</si>
  <si>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</si>
  <si>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</si>
  <si>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</si>
  <si>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</si>
  <si>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</si>
  <si>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</si>
  <si>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</si>
  <si>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</si>
  <si>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</si>
  <si>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</si>
  <si>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</si>
  <si>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</si>
  <si>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</si>
  <si>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</si>
  <si>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</si>
  <si>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</si>
  <si>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</si>
  <si>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</si>
  <si>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</si>
  <si>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</si>
  <si>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</si>
  <si>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</si>
  <si>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</si>
  <si>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</si>
  <si>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</si>
  <si>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</si>
  <si>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</si>
  <si>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</si>
  <si>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</si>
  <si>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</si>
  <si>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</si>
  <si>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</si>
  <si>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</si>
  <si>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</si>
  <si>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</si>
  <si>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</si>
  <si>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</si>
  <si>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</si>
  <si>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</si>
  <si>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</si>
  <si>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</si>
  <si>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</si>
  <si>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</si>
  <si>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</si>
  <si>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</si>
  <si>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</si>
  <si>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</si>
  <si>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</si>
  <si>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</si>
  <si>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</si>
  <si>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</si>
  <si>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</si>
  <si>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</si>
  <si>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</si>
  <si>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</si>
  <si>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</si>
  <si>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</si>
  <si>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</si>
  <si>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</si>
  <si>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</si>
  <si>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</si>
  <si>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</si>
  <si>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</si>
  <si>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</si>
  <si>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</si>
  <si>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</si>
  <si>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</si>
  <si>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</si>
  <si>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</si>
  <si>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</si>
  <si>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</si>
  <si>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</si>
  <si>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</si>
  <si>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</si>
  <si>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</si>
  <si>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</si>
  <si>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</si>
  <si>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</si>
  <si>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</si>
  <si>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</si>
  <si>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</si>
  <si>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</si>
  <si>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</si>
  <si>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</si>
  <si>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</si>
  <si>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</si>
  <si>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</si>
  <si>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</si>
  <si>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</si>
  <si>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</si>
  <si>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</si>
  <si>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</si>
  <si>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</si>
  <si>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</si>
  <si>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</si>
  <si>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</si>
  <si>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</si>
  <si>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</si>
  <si>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</si>
  <si>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</si>
  <si>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</si>
  <si>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</si>
  <si>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</si>
  <si>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</si>
  <si>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</si>
  <si>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</si>
  <si>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</si>
  <si>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</si>
  <si>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</si>
  <si>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</si>
  <si>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</si>
  <si>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</si>
  <si>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</si>
  <si>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</si>
  <si>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</si>
  <si>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</si>
  <si>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</si>
  <si>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</si>
  <si>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</si>
  <si>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</si>
  <si>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</si>
  <si>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</si>
  <si>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</si>
  <si>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</si>
  <si>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</si>
  <si>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</si>
  <si>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</si>
  <si>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</si>
  <si>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</si>
  <si>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</si>
  <si>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</si>
  <si>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</si>
  <si>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</si>
  <si>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</si>
  <si>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</si>
  <si>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</si>
  <si>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</si>
  <si>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</si>
  <si>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</si>
  <si>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</si>
  <si>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</si>
  <si>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</si>
  <si>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</si>
  <si>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</si>
  <si>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</si>
  <si>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</si>
  <si>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</si>
  <si>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</si>
  <si>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</si>
  <si>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</si>
  <si>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</si>
  <si>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</si>
  <si>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</si>
  <si>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</si>
  <si>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</si>
  <si>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</si>
  <si>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</si>
  <si>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</si>
  <si>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</si>
  <si>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</si>
  <si>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</si>
  <si>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</si>
  <si>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</si>
  <si>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</si>
  <si>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</si>
  <si>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</si>
  <si>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</si>
  <si>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</si>
  <si>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</si>
  <si>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</si>
  <si>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</si>
  <si>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</si>
  <si>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</si>
  <si>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</si>
  <si>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</si>
  <si>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</si>
  <si>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</si>
  <si>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</si>
  <si>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</si>
  <si>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</si>
  <si>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</si>
  <si>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</si>
  <si>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</si>
  <si>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</si>
  <si>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</si>
  <si>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</si>
  <si>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</si>
  <si>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</si>
  <si>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</si>
  <si>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</si>
  <si>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</si>
  <si>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</si>
  <si>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</si>
  <si>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</si>
  <si>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</si>
  <si>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</si>
  <si>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</si>
  <si>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</si>
  <si>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</si>
  <si>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</si>
  <si>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</si>
  <si>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</si>
  <si>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</si>
  <si>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</si>
  <si>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</si>
  <si>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</si>
  <si>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</si>
  <si>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</si>
  <si>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</si>
  <si>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</si>
  <si>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</si>
  <si>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</si>
  <si>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</si>
  <si>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</si>
  <si>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</si>
  <si>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</si>
  <si>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</si>
  <si>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</si>
  <si>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</si>
  <si>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</si>
  <si>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</si>
  <si>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</si>
  <si>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</si>
  <si>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</si>
  <si>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</si>
  <si>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</si>
  <si>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</si>
  <si>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</si>
  <si>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</si>
  <si>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</si>
  <si>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</si>
  <si>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</si>
  <si>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</si>
  <si>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</si>
  <si>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</si>
  <si>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</si>
  <si>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</si>
  <si>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</si>
  <si>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</si>
  <si>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</si>
  <si>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</si>
  <si>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</si>
  <si>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</si>
  <si>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</si>
  <si>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</si>
  <si>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</si>
  <si>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</si>
  <si>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</si>
  <si>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</si>
  <si>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</si>
  <si>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</si>
  <si>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</si>
  <si>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</si>
  <si>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</si>
  <si>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</si>
  <si>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</si>
  <si>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</si>
  <si>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</si>
  <si>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</si>
  <si>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</si>
  <si>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</si>
  <si>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</si>
  <si>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</si>
  <si>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</si>
  <si>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</si>
  <si>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</si>
  <si>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</si>
  <si>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</si>
  <si>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</si>
  <si>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</si>
  <si>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</si>
  <si>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</si>
  <si>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</si>
  <si>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</si>
  <si>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</si>
  <si>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</si>
  <si>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</si>
  <si>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</si>
  <si>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</si>
  <si>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</si>
  <si>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</si>
  <si>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</si>
  <si>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</si>
  <si>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</si>
  <si>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</si>
  <si>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</si>
  <si>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</si>
  <si>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</si>
  <si>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</si>
  <si>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</si>
  <si>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</si>
  <si>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</si>
  <si>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</si>
  <si>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</si>
  <si>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</si>
  <si>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</si>
  <si>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</si>
  <si>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</si>
  <si>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</si>
  <si>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</si>
  <si>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</si>
  <si>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</si>
  <si>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</si>
  <si>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</si>
  <si>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</si>
  <si>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</si>
  <si>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</si>
  <si>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</si>
  <si>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</si>
  <si>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</si>
  <si>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</si>
  <si>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</si>
  <si>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</si>
  <si>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</si>
  <si>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</si>
  <si>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</si>
  <si>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</si>
  <si>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</si>
  <si>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</si>
  <si>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</si>
  <si>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</si>
  <si>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</si>
  <si>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</si>
  <si>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</si>
  <si>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</si>
  <si>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</si>
  <si>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</si>
  <si>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</si>
  <si>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</si>
  <si>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</si>
  <si>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</si>
  <si>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</si>
  <si>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</si>
  <si>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</si>
  <si>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</si>
  <si>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</si>
  <si>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</si>
  <si>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</si>
  <si>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</si>
  <si>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</si>
  <si>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</si>
  <si>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</si>
  <si>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</si>
  <si>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</si>
  <si>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</si>
  <si>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</si>
  <si>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</si>
  <si>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</si>
  <si>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</si>
  <si>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</si>
  <si>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</si>
  <si>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</si>
  <si>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</si>
  <si>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</si>
  <si>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</si>
  <si>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</si>
  <si>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</si>
  <si>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</si>
  <si>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</si>
  <si>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</si>
  <si>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</si>
  <si>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</si>
  <si>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</si>
  <si>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</si>
  <si>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</si>
  <si>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</si>
  <si>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</si>
  <si>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</si>
  <si>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</si>
  <si>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</si>
  <si>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</si>
  <si>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</si>
  <si>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</si>
  <si>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</si>
  <si>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</si>
  <si>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</si>
  <si>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</si>
  <si>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</si>
  <si>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</si>
  <si>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</si>
  <si>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</si>
  <si>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</si>
  <si>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</si>
  <si>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</si>
  <si>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</si>
  <si>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</si>
  <si>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</si>
  <si>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</si>
  <si>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</si>
  <si>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</si>
  <si>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</si>
  <si>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</si>
  <si>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</si>
  <si>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</si>
  <si>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</si>
  <si>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</si>
  <si>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</si>
  <si>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</si>
  <si>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</si>
  <si>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</si>
  <si>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</si>
  <si>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</si>
  <si>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</si>
  <si>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</si>
  <si>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</si>
  <si>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</si>
  <si>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</si>
  <si>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</si>
  <si>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</si>
  <si>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</si>
  <si>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</si>
  <si>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</si>
  <si>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</si>
  <si>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</si>
  <si>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</si>
  <si>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</si>
  <si>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</si>
  <si>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</si>
  <si>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</si>
  <si>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</si>
  <si>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</si>
  <si>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</si>
  <si>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</si>
  <si>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</si>
  <si>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</si>
  <si>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</si>
  <si>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</si>
  <si>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</si>
  <si>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</si>
  <si>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</si>
  <si>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</si>
  <si>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</si>
  <si>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</si>
  <si>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</si>
  <si>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</si>
  <si>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</si>
  <si>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</si>
  <si>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</si>
  <si>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</si>
  <si>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</si>
  <si>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</si>
  <si>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</si>
  <si>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</si>
  <si>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</si>
  <si>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</si>
  <si>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</si>
  <si>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</si>
  <si>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</si>
  <si>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</si>
  <si>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</si>
  <si>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</si>
  <si>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</si>
  <si>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</si>
  <si>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</si>
  <si>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</si>
  <si>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</si>
  <si>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</si>
  <si>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</si>
  <si>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</si>
  <si>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</si>
  <si>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</si>
  <si>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</si>
  <si>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</si>
  <si>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</si>
  <si>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</si>
  <si>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</si>
  <si>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</si>
  <si>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</si>
  <si>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</si>
  <si>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</si>
  <si>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</si>
  <si>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</si>
  <si>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</si>
  <si>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</si>
  <si>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</si>
  <si>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</si>
  <si>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</si>
  <si>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</si>
  <si>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</si>
  <si>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</si>
  <si>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</si>
  <si>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</si>
  <si>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</si>
  <si>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</si>
  <si>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</si>
  <si>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</si>
  <si>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</si>
  <si>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</si>
  <si>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</si>
  <si>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</si>
  <si>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</si>
  <si>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</si>
  <si>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</si>
  <si>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</si>
  <si>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</si>
  <si>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</si>
  <si>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</si>
  <si>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</si>
  <si>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</si>
  <si>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</si>
  <si>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</si>
  <si>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</si>
  <si>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</si>
  <si>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</si>
  <si>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</si>
  <si>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</si>
  <si>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</si>
  <si>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</si>
  <si>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</si>
  <si>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</si>
  <si>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</si>
  <si>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</si>
  <si>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</si>
  <si>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</si>
  <si>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</si>
  <si>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</si>
  <si>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</si>
  <si>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</si>
  <si>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</si>
  <si>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</si>
  <si>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</si>
  <si>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</si>
  <si>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</si>
  <si>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</si>
  <si>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</si>
  <si>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</si>
  <si>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</si>
  <si>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</si>
  <si>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</si>
  <si>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</si>
  <si>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</si>
  <si>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</si>
  <si>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</si>
  <si>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</si>
  <si>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</si>
  <si>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</si>
  <si>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</si>
  <si>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</si>
  <si>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</si>
  <si>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</si>
  <si>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</si>
  <si>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</si>
  <si>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</si>
  <si>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</si>
  <si>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</si>
  <si>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</si>
  <si>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</si>
  <si>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</si>
  <si>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</si>
  <si>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</si>
  <si>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</si>
  <si>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</si>
  <si>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</si>
  <si>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</si>
  <si>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</si>
  <si>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</si>
  <si>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</si>
  <si>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</si>
  <si>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</si>
  <si>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</si>
  <si>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</si>
  <si>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</si>
  <si>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</si>
  <si>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</si>
  <si>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</si>
  <si>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</si>
  <si>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</si>
  <si>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</si>
  <si>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</si>
  <si>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</si>
  <si>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</si>
  <si>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</si>
  <si>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</si>
  <si>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</si>
  <si>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</si>
  <si>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</si>
  <si>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</si>
  <si>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</si>
  <si>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</si>
  <si>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</si>
  <si>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</si>
  <si>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</si>
  <si>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</si>
  <si>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</si>
  <si>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</si>
  <si>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</si>
  <si>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</si>
  <si>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</si>
  <si>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</si>
  <si>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</si>
  <si>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</si>
  <si>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</si>
  <si>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</si>
  <si>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</si>
  <si>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</si>
  <si>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</si>
  <si>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</si>
  <si>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</si>
  <si>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</si>
  <si>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</si>
  <si>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</si>
  <si>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</si>
  <si>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</si>
  <si>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</si>
  <si>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</si>
  <si>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</si>
  <si>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</si>
  <si>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</si>
  <si>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</si>
  <si>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</si>
  <si>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</si>
  <si>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</si>
  <si>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</si>
  <si>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</si>
  <si>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</si>
  <si>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</si>
  <si>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</si>
  <si>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</si>
  <si>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</si>
  <si>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</si>
  <si>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</si>
  <si>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</si>
  <si>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</si>
  <si>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</si>
  <si>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</si>
  <si>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</si>
  <si>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</si>
  <si>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</si>
  <si>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</si>
  <si>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</si>
  <si>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</si>
  <si>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</si>
  <si>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</si>
  <si>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</si>
  <si>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</si>
  <si>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</si>
  <si>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</si>
  <si>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</si>
  <si>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</si>
  <si>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</si>
  <si>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</si>
  <si>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</si>
  <si>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</si>
  <si>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</si>
  <si>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</si>
  <si>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</si>
  <si>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</si>
  <si>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</si>
  <si>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</si>
  <si>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</si>
  <si>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</si>
  <si>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</si>
  <si>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</si>
  <si>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</si>
  <si>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</si>
  <si>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</si>
  <si>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</si>
  <si>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</si>
  <si>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</si>
  <si>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</si>
  <si>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</si>
  <si>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</si>
  <si>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</si>
  <si>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</si>
  <si>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</si>
  <si>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</si>
  <si>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</si>
  <si>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</si>
  <si>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</si>
  <si>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</si>
  <si>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</si>
  <si>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</si>
  <si>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</si>
  <si>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</si>
  <si>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</si>
  <si>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</si>
  <si>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</si>
  <si>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</si>
  <si>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</si>
  <si>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</si>
  <si>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</si>
  <si>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</si>
  <si>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</si>
  <si>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</si>
  <si>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</si>
  <si>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</si>
  <si>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</si>
  <si>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</si>
  <si>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</si>
  <si>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</si>
  <si>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</si>
  <si>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</si>
  <si>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</si>
  <si>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</si>
  <si>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</si>
  <si>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</si>
  <si>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</si>
  <si>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</si>
  <si>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</si>
  <si>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</si>
  <si>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</si>
  <si>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</si>
  <si>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</si>
  <si>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</si>
  <si>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</si>
  <si>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</si>
  <si>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</si>
  <si>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</si>
  <si>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</si>
  <si>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</si>
  <si>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</si>
  <si>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</si>
  <si>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</si>
  <si>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</si>
  <si>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</si>
  <si>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</si>
  <si>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</si>
  <si>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</si>
  <si>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</si>
  <si>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</si>
  <si>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</si>
  <si>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</si>
  <si>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</si>
  <si>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</si>
  <si>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</si>
  <si>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</si>
  <si>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</si>
  <si>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</si>
  <si>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</si>
  <si>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</si>
  <si>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</si>
  <si>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</si>
  <si>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</si>
  <si>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</si>
  <si>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</si>
  <si>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</si>
  <si>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</si>
  <si>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</si>
  <si>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</si>
  <si>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</si>
  <si>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</si>
  <si>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</si>
  <si>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</si>
  <si>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</si>
  <si>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</si>
  <si>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</si>
  <si>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</si>
  <si>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</si>
  <si>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</si>
  <si>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</si>
  <si>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</si>
  <si>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</si>
  <si>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</si>
  <si>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</si>
  <si>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</si>
  <si>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</si>
  <si>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</si>
  <si>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</si>
  <si>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</si>
  <si>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</si>
  <si>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</si>
  <si>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</si>
  <si>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</si>
  <si>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</si>
  <si>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</si>
  <si>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</si>
  <si>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</si>
  <si>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</si>
  <si>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</si>
  <si>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</si>
  <si>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</si>
  <si>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</si>
  <si>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</si>
  <si>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</si>
  <si>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</si>
  <si>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</si>
  <si>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</si>
  <si>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</si>
  <si>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</si>
  <si>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</si>
  <si>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</si>
  <si>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</si>
  <si>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</si>
  <si>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</si>
  <si>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</si>
  <si>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</si>
  <si>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</si>
  <si>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</si>
  <si>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</si>
  <si>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</si>
  <si>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</si>
  <si>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</si>
  <si>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</si>
  <si>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</si>
  <si>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</si>
  <si>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</si>
  <si>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</si>
  <si>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</si>
  <si>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</si>
  <si>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</si>
  <si>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</si>
  <si>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</si>
  <si>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</si>
  <si>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</si>
  <si>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</si>
  <si>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</si>
  <si>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</si>
  <si>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</si>
  <si>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</si>
  <si>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</si>
  <si>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</si>
  <si>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</si>
  <si>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</si>
  <si>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</si>
  <si>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</si>
  <si>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</si>
  <si>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</si>
  <si>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</si>
  <si>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</si>
  <si>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</si>
  <si>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</si>
  <si>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</si>
  <si>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</si>
  <si>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</si>
  <si>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</si>
  <si>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</si>
  <si>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</si>
  <si>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</si>
  <si>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</si>
  <si>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</si>
  <si>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</si>
  <si>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</si>
  <si>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</si>
  <si>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</si>
  <si>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</si>
  <si>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</si>
  <si>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</si>
  <si>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</si>
  <si>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</si>
  <si>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</si>
  <si>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</si>
  <si>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</si>
  <si>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</si>
  <si>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</si>
  <si>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</si>
  <si>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</si>
  <si>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</si>
  <si>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</si>
  <si>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</si>
  <si>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</si>
  <si>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</si>
  <si>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</si>
  <si>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</si>
  <si>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</si>
  <si>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</si>
  <si>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</si>
  <si>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</si>
  <si>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</si>
  <si>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</si>
  <si>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</si>
  <si>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</si>
  <si>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</si>
  <si>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</si>
  <si>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</si>
  <si>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</si>
  <si>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</si>
  <si>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</si>
  <si>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</si>
  <si>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</si>
  <si>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</si>
  <si>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</si>
  <si>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</si>
  <si>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</si>
  <si>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</si>
  <si>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</si>
  <si>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</si>
  <si>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</si>
  <si>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</si>
  <si>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</si>
  <si>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</si>
  <si>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</si>
  <si>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</si>
  <si>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</si>
  <si>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</si>
  <si>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</si>
  <si>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</si>
  <si>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</si>
  <si>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</si>
  <si>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</si>
  <si>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</si>
  <si>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</si>
  <si>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</si>
  <si>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</si>
  <si>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</si>
  <si>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</si>
  <si>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</si>
  <si>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</si>
  <si>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</si>
  <si>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</si>
  <si>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</si>
  <si>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</si>
  <si>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</si>
  <si>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</si>
  <si>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</si>
  <si>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</si>
  <si>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</si>
  <si>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</si>
  <si>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</si>
  <si>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</si>
  <si>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</si>
  <si>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</si>
  <si>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</si>
  <si>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</si>
  <si>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</si>
  <si>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</si>
  <si>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</si>
  <si>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</si>
  <si>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</si>
  <si>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</si>
  <si>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</si>
  <si>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</si>
  <si>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</si>
  <si>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</si>
  <si>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</si>
  <si>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</si>
  <si>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</si>
  <si>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</si>
  <si>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</si>
  <si>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</si>
  <si>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</si>
  <si>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</si>
  <si>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</si>
  <si>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</si>
  <si>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</si>
  <si>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</si>
  <si>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</si>
  <si>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</si>
  <si>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</si>
  <si>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</si>
  <si>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</si>
  <si>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</si>
  <si>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</si>
  <si>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</si>
  <si>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</si>
  <si>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</si>
  <si>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</si>
  <si>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</si>
  <si>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</si>
  <si>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</si>
  <si>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</si>
  <si>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</si>
  <si>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</si>
  <si>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</si>
  <si>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</si>
  <si>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</si>
  <si>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</si>
  <si>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</si>
  <si>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</si>
  <si>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</si>
  <si>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</si>
  <si>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</si>
  <si>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</si>
  <si>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</si>
  <si>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</si>
  <si>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</si>
  <si>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</si>
  <si>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</si>
  <si>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</si>
  <si>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</si>
  <si>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</si>
  <si>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</si>
  <si>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</si>
  <si>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</si>
  <si>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</si>
  <si>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</si>
  <si>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</si>
  <si>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</si>
  <si>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</si>
  <si>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</si>
  <si>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</si>
  <si>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</si>
  <si>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</si>
  <si>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</si>
  <si>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</si>
  <si>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</si>
  <si>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</si>
  <si>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</si>
  <si>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</si>
  <si>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</si>
  <si>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</si>
  <si>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</si>
  <si>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</si>
  <si>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</si>
  <si>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</si>
  <si>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</si>
  <si>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</si>
  <si>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</si>
  <si>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</si>
  <si>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</si>
  <si>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</si>
  <si>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</si>
  <si>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</si>
  <si>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</si>
  <si>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</si>
  <si>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</si>
  <si>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</si>
  <si>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</si>
  <si>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</si>
  <si>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</si>
  <si>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</si>
  <si>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</si>
  <si>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</si>
  <si>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</si>
  <si>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</si>
  <si>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</si>
  <si>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</si>
  <si>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</si>
  <si>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</si>
  <si>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</si>
  <si>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</si>
  <si>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</si>
  <si>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</si>
  <si>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</si>
  <si>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</si>
  <si>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</si>
  <si>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</si>
  <si>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</si>
  <si>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</si>
  <si>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</si>
  <si>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</si>
  <si>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</si>
  <si>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</si>
  <si>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</si>
  <si>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</si>
  <si>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</si>
  <si>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</si>
  <si>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</si>
  <si>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</si>
  <si>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</si>
  <si>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</si>
  <si>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</si>
  <si>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</si>
  <si>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</si>
  <si>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</si>
  <si>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</si>
  <si>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</si>
  <si>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</si>
  <si>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</si>
  <si>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</si>
  <si>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</si>
  <si>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</si>
  <si>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</si>
  <si>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</si>
  <si>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</si>
  <si>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</si>
  <si>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</si>
  <si>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</si>
  <si>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</si>
  <si>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</si>
  <si>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</si>
  <si>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</si>
  <si>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</si>
  <si>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</si>
  <si>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</si>
  <si>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</si>
  <si>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</si>
  <si>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</si>
  <si>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</si>
  <si>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</si>
  <si>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</si>
  <si>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</si>
  <si>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</si>
  <si>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</si>
  <si>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</si>
  <si>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</si>
  <si>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</si>
  <si>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</si>
  <si>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</si>
  <si>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</si>
  <si>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</si>
  <si>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</si>
  <si>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</si>
  <si>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</si>
  <si>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</si>
  <si>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</si>
  <si>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</si>
  <si>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</si>
  <si>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</si>
  <si>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</si>
  <si>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</si>
  <si>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</si>
  <si>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</si>
  <si>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</si>
  <si>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</si>
  <si>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</si>
  <si>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</si>
  <si>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</si>
  <si>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</si>
  <si>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</si>
  <si>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</si>
  <si>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</si>
  <si>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</si>
  <si>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</si>
  <si>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</si>
  <si>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</si>
  <si>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</si>
  <si>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</si>
  <si>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</si>
  <si>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</si>
  <si>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</si>
  <si>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</si>
  <si>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</si>
  <si>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</si>
  <si>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</si>
  <si>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</si>
  <si>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</si>
  <si>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</si>
  <si>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</si>
  <si>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</si>
  <si>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</si>
  <si>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</si>
  <si>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</si>
  <si>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</si>
  <si>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</si>
  <si>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</si>
  <si>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</si>
  <si>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</si>
  <si>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</si>
  <si>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</si>
  <si>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</si>
  <si>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</si>
  <si>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</si>
  <si>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</si>
  <si>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</si>
  <si>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</si>
  <si>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</si>
  <si>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</si>
  <si>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</si>
  <si>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</si>
  <si>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</si>
  <si>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</si>
  <si>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</si>
  <si>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</si>
  <si>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</si>
  <si>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</si>
  <si>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</si>
  <si>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</si>
  <si>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</si>
  <si>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</si>
  <si>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</si>
  <si>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</si>
  <si>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</si>
  <si>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</si>
  <si>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</si>
  <si>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</si>
  <si>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</si>
  <si>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</si>
  <si>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</si>
  <si>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</si>
  <si>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</si>
  <si>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</si>
  <si>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</si>
  <si>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</si>
  <si>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</si>
  <si>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</si>
  <si>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</si>
  <si>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</si>
  <si>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</si>
  <si>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</si>
  <si>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</si>
  <si>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</si>
  <si>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</si>
  <si>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</si>
  <si>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</si>
  <si>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</si>
  <si>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</si>
  <si>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</si>
  <si>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</si>
  <si>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</si>
  <si>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</si>
  <si>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</si>
  <si>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</si>
  <si>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</si>
  <si>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</si>
  <si>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</si>
  <si>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</si>
  <si>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</si>
  <si>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</si>
  <si>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</si>
  <si>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</si>
  <si>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</si>
  <si>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</si>
  <si>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</si>
  <si>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</si>
  <si>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</si>
  <si>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</si>
  <si>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</si>
  <si>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</si>
  <si>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</si>
  <si>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</si>
  <si>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</si>
  <si>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</si>
  <si>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</si>
  <si>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</si>
  <si>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</si>
  <si>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</si>
  <si>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</si>
  <si>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</si>
  <si>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</si>
  <si>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</si>
  <si>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</si>
  <si>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</si>
  <si>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</si>
  <si>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</si>
  <si>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</si>
  <si>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</si>
  <si>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</si>
  <si>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</si>
  <si>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</si>
  <si>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</si>
  <si>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</si>
  <si>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</si>
  <si>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</si>
  <si>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</si>
  <si>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</si>
  <si>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</si>
  <si>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</si>
  <si>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</si>
  <si>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</si>
  <si>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</si>
  <si>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</si>
  <si>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</si>
  <si>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</si>
  <si>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</si>
  <si>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</si>
  <si>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</si>
  <si>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</si>
  <si>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</si>
  <si>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</si>
  <si>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</si>
  <si>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</si>
  <si>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</si>
  <si>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</si>
  <si>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</si>
  <si>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</si>
  <si>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</si>
  <si>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</si>
  <si>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</si>
  <si>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</si>
  <si>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</si>
  <si>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</si>
  <si>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</si>
  <si>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</si>
  <si>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</si>
  <si>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</si>
  <si>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</si>
  <si>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</si>
  <si>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</si>
  <si>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</si>
  <si>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</si>
  <si>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</si>
  <si>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</si>
  <si>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</si>
  <si>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</si>
  <si>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</si>
  <si>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</si>
  <si>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</si>
  <si>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</si>
  <si>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</si>
  <si>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</si>
  <si>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</si>
  <si>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</si>
  <si>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</si>
  <si>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</si>
  <si>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</si>
  <si>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</si>
  <si>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</si>
  <si>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</si>
  <si>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</si>
  <si>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</si>
  <si>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</si>
  <si>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</si>
  <si>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</si>
  <si>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</si>
  <si>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</si>
  <si>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</si>
  <si>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</si>
  <si>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</si>
  <si>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</si>
  <si>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</si>
  <si>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</si>
  <si>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</si>
  <si>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</si>
  <si>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</si>
  <si>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</si>
  <si>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</si>
  <si>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</si>
  <si>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</si>
  <si>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</si>
  <si>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</si>
  <si>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</si>
  <si>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</si>
  <si>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</si>
  <si>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</si>
  <si>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</si>
  <si>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</si>
  <si>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</si>
  <si>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</si>
  <si>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</si>
  <si>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</si>
  <si>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</si>
  <si>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</si>
  <si>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</si>
  <si>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</si>
  <si>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</si>
  <si>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</si>
  <si>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</si>
  <si>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</si>
  <si>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</si>
  <si>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</si>
  <si>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</si>
  <si>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</si>
  <si>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</si>
  <si>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</si>
  <si>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</si>
  <si>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</si>
  <si>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</si>
  <si>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</si>
  <si>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</si>
  <si>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</si>
  <si>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</si>
  <si>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</si>
  <si>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</si>
  <si>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</si>
  <si>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</si>
  <si>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</si>
  <si>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</si>
  <si>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</si>
  <si>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</si>
  <si>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</si>
  <si>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</si>
  <si>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</si>
  <si>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</si>
  <si>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</si>
  <si>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</si>
  <si>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</si>
  <si>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</si>
  <si>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</si>
  <si>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</si>
  <si>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</si>
  <si>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</si>
  <si>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</si>
  <si>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</si>
  <si>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</si>
  <si>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</si>
  <si>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</si>
  <si>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</si>
  <si>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</si>
  <si>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</si>
  <si>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</si>
  <si>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</si>
  <si>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</si>
  <si>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</si>
  <si>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</si>
  <si>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</si>
  <si>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</si>
  <si>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</si>
  <si>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</si>
  <si>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</si>
  <si>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</si>
  <si>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</si>
  <si>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</si>
  <si>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</si>
  <si>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</si>
  <si>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</si>
  <si>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</si>
  <si>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</si>
  <si>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</si>
  <si>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</si>
  <si>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</si>
  <si>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</si>
  <si>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</si>
  <si>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</si>
  <si>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</si>
  <si>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</si>
  <si>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</si>
  <si>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</si>
  <si>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</si>
  <si>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</si>
  <si>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</si>
  <si>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</si>
  <si>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</si>
  <si>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</si>
  <si>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</si>
  <si>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</si>
  <si>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</si>
  <si>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</si>
  <si>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</si>
  <si>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</si>
  <si>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</si>
  <si>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</si>
  <si>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</si>
  <si>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</si>
  <si>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</si>
  <si>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</si>
  <si>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</si>
  <si>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</si>
  <si>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</si>
  <si>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</si>
  <si>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</si>
  <si>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</si>
  <si>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</si>
  <si>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</si>
  <si>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</si>
  <si>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</si>
  <si>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</si>
  <si>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</si>
  <si>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</si>
  <si>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</si>
  <si>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</si>
  <si>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</si>
  <si>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</si>
  <si>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</si>
  <si>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</si>
  <si>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</si>
  <si>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</si>
  <si>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</si>
  <si>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</si>
  <si>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</si>
  <si>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</si>
  <si>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</si>
  <si>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</si>
  <si>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</si>
  <si>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</si>
  <si>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</si>
  <si>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</si>
  <si>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</si>
  <si>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</si>
  <si>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</si>
  <si>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</si>
  <si>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</si>
  <si>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</si>
  <si>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</si>
  <si>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</si>
  <si>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</si>
  <si>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</si>
  <si>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</si>
  <si>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</si>
  <si>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</si>
  <si>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</si>
  <si>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</si>
  <si>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</si>
  <si>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</si>
  <si>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</si>
  <si>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</si>
  <si>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</si>
  <si>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</si>
  <si>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</si>
  <si>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</si>
  <si>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</si>
  <si>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</si>
  <si>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</si>
  <si>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</si>
  <si>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</si>
  <si>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</si>
  <si>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</si>
  <si>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</si>
  <si>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</si>
  <si>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</si>
  <si>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</si>
  <si>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</si>
  <si>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</si>
  <si>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</si>
  <si>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</si>
  <si>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</si>
  <si>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</si>
  <si>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</si>
  <si>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</si>
  <si>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</si>
  <si>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</si>
  <si>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</si>
  <si>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</si>
  <si>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</si>
  <si>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</si>
  <si>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</si>
  <si>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</si>
  <si>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</si>
  <si>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</si>
  <si>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</si>
  <si>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</si>
  <si>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</si>
  <si>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</si>
  <si>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</si>
  <si>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</si>
  <si>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</si>
  <si>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</si>
  <si>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</si>
  <si>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</si>
  <si>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</si>
  <si>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</si>
  <si>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</si>
  <si>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</si>
  <si>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</si>
  <si>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</si>
  <si>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</si>
  <si>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</si>
  <si>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</si>
  <si>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</si>
  <si>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</si>
  <si>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</si>
  <si>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</si>
  <si>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</si>
  <si>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</si>
  <si>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</si>
  <si>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</si>
  <si>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</si>
  <si>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</si>
  <si>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</si>
  <si>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</si>
  <si>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</si>
  <si>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</si>
  <si>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</si>
  <si>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</si>
  <si>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</si>
  <si>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</si>
  <si>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</si>
  <si>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</si>
  <si>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</si>
  <si>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</si>
  <si>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</si>
  <si>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</si>
  <si>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</si>
  <si>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</si>
  <si>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</si>
  <si>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</si>
  <si>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</si>
  <si>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</si>
  <si>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</si>
  <si>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</si>
  <si>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</si>
  <si>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</si>
  <si>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</si>
  <si>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</si>
  <si>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</si>
  <si>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</si>
  <si>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</si>
  <si>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</si>
  <si>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</si>
  <si>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</si>
  <si>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</si>
  <si>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</si>
  <si>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</si>
  <si>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</si>
  <si>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</si>
  <si>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</si>
  <si>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</si>
  <si>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</si>
  <si>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</si>
  <si>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</si>
  <si>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</si>
  <si>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</si>
  <si>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</si>
  <si>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</si>
  <si>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</si>
  <si>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</si>
  <si>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</si>
  <si>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</si>
  <si>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</si>
  <si>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</si>
  <si>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</si>
  <si>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</si>
  <si>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</si>
  <si>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</si>
  <si>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</si>
  <si>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</si>
  <si>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</si>
  <si>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</si>
  <si>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</si>
  <si>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</si>
  <si>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</si>
  <si>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</si>
  <si>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</si>
  <si>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</si>
  <si>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</si>
  <si>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</si>
  <si>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</si>
  <si>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</si>
  <si>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</si>
  <si>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</si>
  <si>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</si>
  <si>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</si>
  <si>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</si>
  <si>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</si>
  <si>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</si>
  <si>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</si>
  <si>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</si>
  <si>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</si>
  <si>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</si>
  <si>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</si>
  <si>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</si>
  <si>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</si>
  <si>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</si>
  <si>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</si>
  <si>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</si>
  <si>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</si>
  <si>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</si>
  <si>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</si>
  <si>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</si>
  <si>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</si>
  <si>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</si>
  <si>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</si>
  <si>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</si>
  <si>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</si>
  <si>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</si>
  <si>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</si>
  <si>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</si>
  <si>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</si>
  <si>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</si>
  <si>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</si>
  <si>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</si>
  <si>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</si>
  <si>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</si>
  <si>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</si>
  <si>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</si>
  <si>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</si>
  <si>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</si>
  <si>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</si>
  <si>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</si>
  <si>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</si>
  <si>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</si>
  <si>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</si>
  <si>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</si>
  <si>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</si>
  <si>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</si>
  <si>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</si>
  <si>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</si>
  <si>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</si>
  <si>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</si>
  <si>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</si>
  <si>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</si>
  <si>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</si>
  <si>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</si>
  <si>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</si>
  <si>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</si>
  <si>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</si>
  <si>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</si>
  <si>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</si>
  <si>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</si>
  <si>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</si>
  <si>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</si>
  <si>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</si>
  <si>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</si>
  <si>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</si>
  <si>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</si>
  <si>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</si>
  <si>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</si>
  <si>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</si>
  <si>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</si>
  <si>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</si>
  <si>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</si>
  <si>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</si>
  <si>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</si>
  <si>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</si>
  <si>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</si>
  <si>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</si>
  <si>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</si>
  <si>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</si>
  <si>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</si>
  <si>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</si>
  <si>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</si>
  <si>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</si>
  <si>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</si>
  <si>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</si>
  <si>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</si>
  <si>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</si>
  <si>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</si>
  <si>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</si>
  <si>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</si>
  <si>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</si>
  <si>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</si>
  <si>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</si>
  <si>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</si>
  <si>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</si>
  <si>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</si>
  <si>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</si>
  <si>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</si>
  <si>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</si>
  <si>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</si>
  <si>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</si>
  <si>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</si>
  <si>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</si>
  <si>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</si>
  <si>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</si>
  <si>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</si>
  <si>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</si>
  <si>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</si>
  <si>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</si>
  <si>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</si>
  <si>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</si>
  <si>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</si>
  <si>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</si>
  <si>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</si>
  <si>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</si>
  <si>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</si>
  <si>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</si>
  <si>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</si>
  <si>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</si>
  <si>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</si>
  <si>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</si>
  <si>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</si>
  <si>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</si>
  <si>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</si>
  <si>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</si>
  <si>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</si>
  <si>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</si>
  <si>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</si>
  <si>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</si>
  <si>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</si>
  <si>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</si>
  <si>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</si>
  <si>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</si>
  <si>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</si>
  <si>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</si>
  <si>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</si>
  <si>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</si>
  <si>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</si>
  <si>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</si>
  <si>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</si>
  <si>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</si>
  <si>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</si>
  <si>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</si>
  <si>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</si>
  <si>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</si>
  <si>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</si>
  <si>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</si>
  <si>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</si>
  <si>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</si>
  <si>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</si>
  <si>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</si>
  <si>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</si>
  <si>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</si>
  <si>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</si>
  <si>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</si>
  <si>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</si>
  <si>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</si>
  <si>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</si>
  <si>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</si>
  <si>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</si>
  <si>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</si>
  <si>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</si>
  <si>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</si>
  <si>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</si>
  <si>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</si>
  <si>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</si>
  <si>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</si>
  <si>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</si>
  <si>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</si>
  <si>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</si>
  <si>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</si>
  <si>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</si>
  <si>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</si>
  <si>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</si>
  <si>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</si>
  <si>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</si>
  <si>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</si>
  <si>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</si>
  <si>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</si>
  <si>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</si>
  <si>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</si>
  <si>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</si>
  <si>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</si>
  <si>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</si>
  <si>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</si>
  <si>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</si>
  <si>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</si>
  <si>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</si>
  <si>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</si>
  <si>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</si>
  <si>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</si>
  <si>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</si>
  <si>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</si>
  <si>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</si>
  <si>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</si>
  <si>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</si>
  <si>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</si>
  <si>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</si>
  <si>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</si>
  <si>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</si>
  <si>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</si>
  <si>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</si>
  <si>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</si>
  <si>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</si>
  <si>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</si>
  <si>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</si>
  <si>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</si>
  <si>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</si>
  <si>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</si>
  <si>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</si>
  <si>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</si>
  <si>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</si>
  <si>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</si>
  <si>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</si>
  <si>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</si>
  <si>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</si>
  <si>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</si>
  <si>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</si>
  <si>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</si>
  <si>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</si>
  <si>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</si>
  <si>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</si>
  <si>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</si>
  <si>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</si>
  <si>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</si>
  <si>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</si>
  <si>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</si>
  <si>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</si>
  <si>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</si>
  <si>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</si>
  <si>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</si>
  <si>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</si>
  <si>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</si>
  <si>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</si>
  <si>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</si>
  <si>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</si>
  <si>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</si>
  <si>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</si>
  <si>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</si>
  <si>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</si>
  <si>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</si>
  <si>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</si>
  <si>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</si>
  <si>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</si>
  <si>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</si>
  <si>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</si>
  <si>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</si>
  <si>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</si>
  <si>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</si>
  <si>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</si>
  <si>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</si>
  <si>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</si>
  <si>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</si>
  <si>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</si>
  <si>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</si>
  <si>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</si>
  <si>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</si>
  <si>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</si>
  <si>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</si>
  <si>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</si>
  <si>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</si>
  <si>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</si>
  <si>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</si>
  <si>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</si>
  <si>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</si>
  <si>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</si>
  <si>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</si>
  <si>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</si>
  <si>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</si>
  <si>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</si>
  <si>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</si>
  <si>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</si>
  <si>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</si>
  <si>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</si>
  <si>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</si>
  <si>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</si>
  <si>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</si>
  <si>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</si>
  <si>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</si>
  <si>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</si>
  <si>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</si>
  <si>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</si>
  <si>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</si>
  <si>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</si>
  <si>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</si>
  <si>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</si>
  <si>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</si>
  <si>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</si>
  <si>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</si>
  <si>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</si>
  <si>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</si>
  <si>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</si>
  <si>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</si>
  <si>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</si>
  <si>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</si>
  <si>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</si>
  <si>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</si>
  <si>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</si>
  <si>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</si>
  <si>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</si>
  <si>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</si>
  <si>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</si>
  <si>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</si>
  <si>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</si>
  <si>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</si>
  <si>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</si>
  <si>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</si>
  <si>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</si>
  <si>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</si>
  <si>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</si>
  <si>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</si>
  <si>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</si>
  <si>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</si>
  <si>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</si>
  <si>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</si>
  <si>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</si>
  <si>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</si>
  <si>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</si>
  <si>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</si>
  <si>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</si>
  <si>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</si>
  <si>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</si>
  <si>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</si>
  <si>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</si>
  <si>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</si>
  <si>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</si>
  <si>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</si>
  <si>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</si>
  <si>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</si>
  <si>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</si>
  <si>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</si>
  <si>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</si>
  <si>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</si>
  <si>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</si>
  <si>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</si>
  <si>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</si>
  <si>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</si>
  <si>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</si>
  <si>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</si>
  <si>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</si>
  <si>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</si>
  <si>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</si>
  <si>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</si>
  <si>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</si>
  <si>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</si>
  <si>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</si>
  <si>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</si>
  <si>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</si>
  <si>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</si>
  <si>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</si>
  <si>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</si>
  <si>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</si>
  <si>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</si>
  <si>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</si>
  <si>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</si>
  <si>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</si>
  <si>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</si>
  <si>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</si>
  <si>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</si>
  <si>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</si>
  <si>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</si>
  <si>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</si>
  <si>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</si>
  <si>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</si>
  <si>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</si>
  <si>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</si>
  <si>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</si>
  <si>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</si>
  <si>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</si>
  <si>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</si>
  <si>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</si>
  <si>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</si>
  <si>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</si>
  <si>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</si>
  <si>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</si>
  <si>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</si>
  <si>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</si>
  <si>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</si>
  <si>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</si>
  <si>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</si>
  <si>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</si>
  <si>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</si>
  <si>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</si>
  <si>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</si>
  <si>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</si>
  <si>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</si>
  <si>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</si>
  <si>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</si>
  <si>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</si>
  <si>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</si>
  <si>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</si>
  <si>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</si>
  <si>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</si>
  <si>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</si>
  <si>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</si>
  <si>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</si>
  <si>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</si>
  <si>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</si>
  <si>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</si>
  <si>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</si>
  <si>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</si>
  <si>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</si>
  <si>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</si>
  <si>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</si>
  <si>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</si>
  <si>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</si>
  <si>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</si>
  <si>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</si>
  <si>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</si>
  <si>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</si>
  <si>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</si>
  <si>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</si>
  <si>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</si>
  <si>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</si>
  <si>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</si>
  <si>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</si>
  <si>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</si>
  <si>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</si>
  <si>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</si>
  <si>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</si>
  <si>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</si>
  <si>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</si>
  <si>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</si>
  <si>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</si>
  <si>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</si>
  <si>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</si>
  <si>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</si>
  <si>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</si>
  <si>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</si>
  <si>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</si>
  <si>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</si>
  <si>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</si>
  <si>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</si>
  <si>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</si>
  <si>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</si>
  <si>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</si>
  <si>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</si>
  <si>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</si>
  <si>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</si>
  <si>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</si>
  <si>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</si>
  <si>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</si>
  <si>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</si>
  <si>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</si>
  <si>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</si>
  <si>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</si>
  <si>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</si>
  <si>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</si>
  <si>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</si>
  <si>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</si>
  <si>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</si>
  <si>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</si>
  <si>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</si>
  <si>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</si>
  <si>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</si>
  <si>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</si>
  <si>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</si>
  <si>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</si>
  <si>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</si>
  <si>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</si>
  <si>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</si>
  <si>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</si>
  <si>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</si>
  <si>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</si>
  <si>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</si>
  <si>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</si>
  <si>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</si>
  <si>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</si>
  <si>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</si>
  <si>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</si>
  <si>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</si>
  <si>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</si>
  <si>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</si>
  <si>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</si>
  <si>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</si>
  <si>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</si>
  <si>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</si>
  <si>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</si>
  <si>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</si>
  <si>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</si>
  <si>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</si>
  <si>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</si>
  <si>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</si>
  <si>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</si>
  <si>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</si>
  <si>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</si>
  <si>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</si>
  <si>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</si>
  <si>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</si>
  <si>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</si>
  <si>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</si>
  <si>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</si>
  <si>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</si>
  <si>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</si>
  <si>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</si>
  <si>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</si>
  <si>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</si>
  <si>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</si>
  <si>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</si>
  <si>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</si>
  <si>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</si>
  <si>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</si>
  <si>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</si>
  <si>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</si>
  <si>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</si>
  <si>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</si>
  <si>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</si>
  <si>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</si>
  <si>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</si>
  <si>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</si>
  <si>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</si>
  <si>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</si>
  <si>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</si>
  <si>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</si>
  <si>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</si>
  <si>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</si>
  <si>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</si>
  <si>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</si>
  <si>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</si>
  <si>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</si>
  <si>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</si>
  <si>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</si>
  <si>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</si>
  <si>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</si>
  <si>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</si>
  <si>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</si>
  <si>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</si>
  <si>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</si>
  <si>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</si>
  <si>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</si>
  <si>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</si>
  <si>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</si>
  <si>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</si>
  <si>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</si>
  <si>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</si>
  <si>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</si>
  <si>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</si>
  <si>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</si>
  <si>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</si>
  <si>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</si>
  <si>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</si>
  <si>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</si>
  <si>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</si>
  <si>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</si>
  <si>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</si>
  <si>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</si>
  <si>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</si>
  <si>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</si>
  <si>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</si>
  <si>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</si>
  <si>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</si>
  <si>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</si>
  <si>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</si>
  <si>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</si>
  <si>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</si>
  <si>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</si>
  <si>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</si>
  <si>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</si>
  <si>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</si>
  <si>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</si>
  <si>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</si>
  <si>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</si>
  <si>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</si>
  <si>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</si>
  <si>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</si>
  <si>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</si>
  <si>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</si>
  <si>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</si>
  <si>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</si>
  <si>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</si>
  <si>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</si>
  <si>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</si>
  <si>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</si>
  <si>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</si>
  <si>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</si>
  <si>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</si>
  <si>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</si>
  <si>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</si>
  <si>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</si>
  <si>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</si>
  <si>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</si>
  <si>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</si>
  <si>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</si>
  <si>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</si>
  <si>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</si>
  <si>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</si>
  <si>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</si>
  <si>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</si>
  <si>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</si>
  <si>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</si>
  <si>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</si>
  <si>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</si>
  <si>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</si>
  <si>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</si>
  <si>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</si>
  <si>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</si>
  <si>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</si>
  <si>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</si>
  <si>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</si>
  <si>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</si>
  <si>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</si>
  <si>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</si>
  <si>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</si>
  <si>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</si>
  <si>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</si>
  <si>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</si>
  <si>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</si>
  <si>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</si>
  <si>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</si>
  <si>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</si>
  <si>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</si>
  <si>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</si>
  <si>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</si>
  <si>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</si>
  <si>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</si>
  <si>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</si>
  <si>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</si>
  <si>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</si>
  <si>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</si>
  <si>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</si>
  <si>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</si>
  <si>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</si>
  <si>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</si>
  <si>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</si>
  <si>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</si>
  <si>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</si>
  <si>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</si>
  <si>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</si>
  <si>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</si>
  <si>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</si>
  <si>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</si>
  <si>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</si>
  <si>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</si>
  <si>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</si>
  <si>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</si>
  <si>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</si>
  <si>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</si>
  <si>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</si>
  <si>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</si>
  <si>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</si>
  <si>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</si>
  <si>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</si>
  <si>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</si>
  <si>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</si>
  <si>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</si>
  <si>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</si>
  <si>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</si>
  <si>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</si>
  <si>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</si>
  <si>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</si>
  <si>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</si>
  <si>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</si>
  <si>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</si>
  <si>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</si>
  <si>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</si>
  <si>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</si>
  <si>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</si>
  <si>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</si>
  <si>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</si>
  <si>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</si>
  <si>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</si>
  <si>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</si>
  <si>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</si>
  <si>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</si>
  <si>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</si>
  <si>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</si>
  <si>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</si>
  <si>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</si>
  <si>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</si>
  <si>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</si>
  <si>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</si>
  <si>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</si>
  <si>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</si>
  <si>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</si>
  <si>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</si>
  <si>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</si>
  <si>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</si>
  <si>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</si>
  <si>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</si>
  <si>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</si>
  <si>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</si>
  <si>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</si>
  <si>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</si>
  <si>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</si>
  <si>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</si>
  <si>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</si>
  <si>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</si>
  <si>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</si>
  <si>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</si>
  <si>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</si>
  <si>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</si>
  <si>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</si>
  <si>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</si>
  <si>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</si>
  <si>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</si>
  <si>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</si>
  <si>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</si>
  <si>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</si>
  <si>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</si>
  <si>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</si>
  <si>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</si>
  <si>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</si>
  <si>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</si>
  <si>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</si>
  <si>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</si>
  <si>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</si>
  <si>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</si>
  <si>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</si>
  <si>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</si>
  <si>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</si>
  <si>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</si>
  <si>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</si>
  <si>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</si>
  <si>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</si>
  <si>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</si>
  <si>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</si>
  <si>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</si>
  <si>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</si>
  <si>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</si>
  <si>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</si>
  <si>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</si>
  <si>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</si>
  <si>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</si>
  <si>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</si>
  <si>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</si>
  <si>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</si>
  <si>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</si>
  <si>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</si>
  <si>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</si>
  <si>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</si>
  <si>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</si>
  <si>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</si>
  <si>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</si>
  <si>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</si>
  <si>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</si>
  <si>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</si>
  <si>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</si>
  <si>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</si>
  <si>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</si>
  <si>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</si>
  <si>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</si>
  <si>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</si>
  <si>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</si>
  <si>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</si>
  <si>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</si>
  <si>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</si>
  <si>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</si>
  <si>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</si>
  <si>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</si>
  <si>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</si>
  <si>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</si>
  <si>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</si>
  <si>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</si>
  <si>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</si>
  <si>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</si>
  <si>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</si>
  <si>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</si>
  <si>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</si>
  <si>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</si>
  <si>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</si>
  <si>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</si>
  <si>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</si>
  <si>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</si>
  <si>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</si>
  <si>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</si>
  <si>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</si>
  <si>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</si>
  <si>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</si>
  <si>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</si>
  <si>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</si>
  <si>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</si>
  <si>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</si>
  <si>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</si>
  <si>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</si>
  <si>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</si>
  <si>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</si>
  <si>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</si>
  <si>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</si>
  <si>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</si>
  <si>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</si>
  <si>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</si>
  <si>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</si>
  <si>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</si>
  <si>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</si>
  <si>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</si>
  <si>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</si>
  <si>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</si>
  <si>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</si>
  <si>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</si>
  <si>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</si>
  <si>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</si>
  <si>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</si>
  <si>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</si>
  <si>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</si>
  <si>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</si>
  <si>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</si>
  <si>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</si>
  <si>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</si>
  <si>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</si>
  <si>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</si>
  <si>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</si>
  <si>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</si>
  <si>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</si>
  <si>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</si>
  <si>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</si>
  <si>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</si>
  <si>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</si>
  <si>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</si>
  <si>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</si>
  <si>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</si>
  <si>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</si>
  <si>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</si>
  <si>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</si>
  <si>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</si>
  <si>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</si>
  <si>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</si>
  <si>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</si>
  <si>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</si>
  <si>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</si>
  <si>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</si>
  <si>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</si>
  <si>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</si>
  <si>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</si>
  <si>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</si>
  <si>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</si>
  <si>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</si>
  <si>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</si>
  <si>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</si>
  <si>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</si>
  <si>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</si>
  <si>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</si>
  <si>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</si>
  <si>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</si>
  <si>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</si>
  <si>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</si>
  <si>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</si>
  <si>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</si>
  <si>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</si>
  <si>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</si>
  <si>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</si>
  <si>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</si>
  <si>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</si>
  <si>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</si>
  <si>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</si>
  <si>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</si>
  <si>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</si>
  <si>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</si>
  <si>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</si>
  <si>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</si>
  <si>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</si>
  <si>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</si>
  <si>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</si>
  <si>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</si>
  <si>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</si>
  <si>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</si>
  <si>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</si>
  <si>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</si>
  <si>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</si>
  <si>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</si>
  <si>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</si>
  <si>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</si>
  <si>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</si>
  <si>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</si>
  <si>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</si>
  <si>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</si>
  <si>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</si>
  <si>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</si>
  <si>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</si>
  <si>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</si>
  <si>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</si>
  <si>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</si>
  <si>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</si>
  <si>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</si>
  <si>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</si>
  <si>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</si>
  <si>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</si>
  <si>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</si>
  <si>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</si>
  <si>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</si>
  <si>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</si>
  <si>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</si>
  <si>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</si>
  <si>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</si>
  <si>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</si>
  <si>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</si>
  <si>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</si>
  <si>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</si>
  <si>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</si>
  <si>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</si>
  <si>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</si>
  <si>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</si>
  <si>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</si>
  <si>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</si>
  <si>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</si>
  <si>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</si>
  <si>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</si>
  <si>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</si>
  <si>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</si>
  <si>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</si>
  <si>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</si>
  <si>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</si>
  <si>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</si>
  <si>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</si>
  <si>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</si>
  <si>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</si>
  <si>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</si>
  <si>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</si>
  <si>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</si>
  <si>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</si>
  <si>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</si>
  <si>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</si>
  <si>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</si>
  <si>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</si>
  <si>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</si>
  <si>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</si>
  <si>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</si>
  <si>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</si>
  <si>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</si>
  <si>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</si>
  <si>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</si>
  <si>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</si>
  <si>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</si>
  <si>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</si>
  <si>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</si>
  <si>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</si>
  <si>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</si>
  <si>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</si>
  <si>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</si>
  <si>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</si>
  <si>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</si>
  <si>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</si>
  <si>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</si>
  <si>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</si>
  <si>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</si>
  <si>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</si>
  <si>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</si>
  <si>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</si>
  <si>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</si>
  <si>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</si>
  <si>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</si>
  <si>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</si>
  <si>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</si>
  <si>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</si>
  <si>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</si>
  <si>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</si>
  <si>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</si>
  <si>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</si>
  <si>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</si>
  <si>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</si>
  <si>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</si>
  <si>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</si>
  <si>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</si>
  <si>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</si>
  <si>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</si>
  <si>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</si>
  <si>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</si>
  <si>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</si>
  <si>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</si>
  <si>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</si>
  <si>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</si>
  <si>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</si>
  <si>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</si>
  <si>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</si>
  <si>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</si>
  <si>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</si>
  <si>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</si>
  <si>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</si>
  <si>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</si>
  <si>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</si>
  <si>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</si>
  <si>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</si>
  <si>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</si>
  <si>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</si>
  <si>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</si>
  <si>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</si>
  <si>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</si>
  <si>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</si>
  <si>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</si>
  <si>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</si>
  <si>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</si>
  <si>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</si>
  <si>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</si>
  <si>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</si>
  <si>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</si>
  <si>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</si>
  <si>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</si>
  <si>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</si>
  <si>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</si>
  <si>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</si>
  <si>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</si>
  <si>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</si>
  <si>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</si>
  <si>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</si>
  <si>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</si>
  <si>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</si>
  <si>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</si>
  <si>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</si>
  <si>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</si>
  <si>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</si>
  <si>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</si>
  <si>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</si>
  <si>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</si>
  <si>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</si>
  <si>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</si>
  <si>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</si>
  <si>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</si>
  <si>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</si>
  <si>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</si>
  <si>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</si>
  <si>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</si>
  <si>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</si>
  <si>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</si>
  <si>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</si>
  <si>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</si>
  <si>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</si>
  <si>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</si>
  <si>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</si>
  <si>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</si>
  <si>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</si>
  <si>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</si>
  <si>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</si>
  <si>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</si>
  <si>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</si>
  <si>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</si>
  <si>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</si>
  <si>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</si>
  <si>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</si>
  <si>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</si>
  <si>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</si>
  <si>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</si>
  <si>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</si>
  <si>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</si>
  <si>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</si>
  <si>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</si>
  <si>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</si>
  <si>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</si>
  <si>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</si>
  <si>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</si>
  <si>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</si>
  <si>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</si>
  <si>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</si>
  <si>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</si>
  <si>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</si>
  <si>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</si>
  <si>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</si>
  <si>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</si>
  <si>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</si>
  <si>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</si>
  <si>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</si>
  <si>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</si>
  <si>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</si>
  <si>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</si>
  <si>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</si>
  <si>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</si>
  <si>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</si>
  <si>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</si>
  <si>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</si>
  <si>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</si>
  <si>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</si>
  <si>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</si>
  <si>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</si>
  <si>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</si>
  <si>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</si>
  <si>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</si>
  <si>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</si>
  <si>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</si>
  <si>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</si>
  <si>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</si>
  <si>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</si>
  <si>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</si>
  <si>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</si>
  <si>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</si>
  <si>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</si>
  <si>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</si>
  <si>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</si>
  <si>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</si>
  <si>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</si>
  <si>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</si>
  <si>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</si>
  <si>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</si>
  <si>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</si>
  <si>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</si>
  <si>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</si>
  <si>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</si>
  <si>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</si>
  <si>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</si>
  <si>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</si>
  <si>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</si>
  <si>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</si>
  <si>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</si>
  <si>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</si>
  <si>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</si>
  <si>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</si>
  <si>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</si>
  <si>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</si>
  <si>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</si>
  <si>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</si>
  <si>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</si>
  <si>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</si>
  <si>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</si>
  <si>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</si>
  <si>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</si>
  <si>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</si>
  <si>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</si>
  <si>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</si>
  <si>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</si>
  <si>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</si>
  <si>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</si>
  <si>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</si>
  <si>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</si>
  <si>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</si>
  <si>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</si>
  <si>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</si>
  <si>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</si>
  <si>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</si>
  <si>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</si>
  <si>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</si>
  <si>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</si>
  <si>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</si>
  <si>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</si>
  <si>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</si>
  <si>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</si>
  <si>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</si>
  <si>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</si>
  <si>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</si>
  <si>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</si>
  <si>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</si>
  <si>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</si>
  <si>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</si>
  <si>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</si>
  <si>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</si>
  <si>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</si>
  <si>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</si>
  <si>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</si>
  <si>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</si>
  <si>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</si>
  <si>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</si>
  <si>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</si>
  <si>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</si>
  <si>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</si>
  <si>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</si>
  <si>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</si>
  <si>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</si>
  <si>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</si>
  <si>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</si>
  <si>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</si>
  <si>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</si>
  <si>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</si>
  <si>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</si>
  <si>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</si>
  <si>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</si>
  <si>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</si>
  <si>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</si>
  <si>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</si>
  <si>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</si>
  <si>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</si>
  <si>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</si>
  <si>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</si>
  <si>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</si>
  <si>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</si>
  <si>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</si>
  <si>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</si>
  <si>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</si>
  <si>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</si>
  <si>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</si>
  <si>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</si>
  <si>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</si>
  <si>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</si>
  <si>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</si>
  <si>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</si>
  <si>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</si>
  <si>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</si>
  <si>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</si>
  <si>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</si>
  <si>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</si>
  <si>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</si>
  <si>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</si>
  <si>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</si>
  <si>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</si>
  <si>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</si>
  <si>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</si>
  <si>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</si>
  <si>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</si>
  <si>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</si>
  <si>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</si>
  <si>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</si>
  <si>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</si>
  <si>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</si>
  <si>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</si>
  <si>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</si>
  <si>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</si>
  <si>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</si>
  <si>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</si>
  <si>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</si>
  <si>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</si>
  <si>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</si>
  <si>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</si>
  <si>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</si>
  <si>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</si>
  <si>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</si>
  <si>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</si>
  <si>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</si>
  <si>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</si>
  <si>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</si>
  <si>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</si>
  <si>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</si>
  <si>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</si>
  <si>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</si>
  <si>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</si>
  <si>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</si>
  <si>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</si>
  <si>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</si>
  <si>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</si>
  <si>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</si>
  <si>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</si>
  <si>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</si>
  <si>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</si>
  <si>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</si>
  <si>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</si>
  <si>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</si>
  <si>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</si>
  <si>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</si>
  <si>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</si>
  <si>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</si>
  <si>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</si>
  <si>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</si>
  <si>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</si>
  <si>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</si>
  <si>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</si>
  <si>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</si>
  <si>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</si>
  <si>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</si>
  <si>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</si>
  <si>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</si>
  <si>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</si>
  <si>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</si>
  <si>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</si>
  <si>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</si>
  <si>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</si>
  <si>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</si>
  <si>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</si>
  <si>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</si>
  <si>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</si>
  <si>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</si>
  <si>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</si>
  <si>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</si>
  <si>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</si>
  <si>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</si>
  <si>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</si>
  <si>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</si>
  <si>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</si>
  <si>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</si>
  <si>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</si>
  <si>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</si>
  <si>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</si>
  <si>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</si>
  <si>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</si>
  <si>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</si>
  <si>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</si>
  <si>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</si>
  <si>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</si>
  <si>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</si>
  <si>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</si>
  <si>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</si>
  <si>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</si>
  <si>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</si>
  <si>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</si>
  <si>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</si>
  <si>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</si>
  <si>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</si>
  <si>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</si>
  <si>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</si>
  <si>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</si>
  <si>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</si>
  <si>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</si>
  <si>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</si>
  <si>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</si>
  <si>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</si>
  <si>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</si>
  <si>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</si>
  <si>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</si>
  <si>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</si>
  <si>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</si>
  <si>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</si>
  <si>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</si>
  <si>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</si>
  <si>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</si>
  <si>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</si>
  <si>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</si>
  <si>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</si>
  <si>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</si>
  <si>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</si>
  <si>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</si>
  <si>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</si>
  <si>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</si>
  <si>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</si>
  <si>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</si>
  <si>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</si>
  <si>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</si>
  <si>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</si>
  <si>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</si>
  <si>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</si>
  <si>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</si>
  <si>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</si>
  <si>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</si>
  <si>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</si>
  <si>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</si>
  <si>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</si>
  <si>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</si>
  <si>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</si>
  <si>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</si>
  <si>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</si>
  <si>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</si>
  <si>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</si>
  <si>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</si>
  <si>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</si>
  <si>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</si>
  <si>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</si>
  <si>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</si>
  <si>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</si>
  <si>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</si>
  <si>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</si>
  <si>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</si>
  <si>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</si>
  <si>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</si>
  <si>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</si>
  <si>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</si>
  <si>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</si>
  <si>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</si>
  <si>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</si>
  <si>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</si>
  <si>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</si>
  <si>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</si>
  <si>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</si>
  <si>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</si>
  <si>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</si>
  <si>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</si>
  <si>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</si>
  <si>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</si>
  <si>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</si>
  <si>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</si>
  <si>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</si>
  <si>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</si>
  <si>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</si>
  <si>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</si>
  <si>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</si>
  <si>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</si>
  <si>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</si>
  <si>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</si>
  <si>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</si>
  <si>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</si>
  <si>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</si>
  <si>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</si>
  <si>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</si>
  <si>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</si>
  <si>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</si>
  <si>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</si>
  <si>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</si>
  <si>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</si>
  <si>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</si>
  <si>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</si>
  <si>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</si>
  <si>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</si>
  <si>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</si>
  <si>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</si>
  <si>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</si>
  <si>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</si>
  <si>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</si>
  <si>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</si>
  <si>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</si>
  <si>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</si>
  <si>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</si>
  <si>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</si>
  <si>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</si>
  <si>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</si>
  <si>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</si>
  <si>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</si>
  <si>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</si>
  <si>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</si>
  <si>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</si>
  <si>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</si>
  <si>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</si>
  <si>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</si>
  <si>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</si>
  <si>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</si>
  <si>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</si>
  <si>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</si>
  <si>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</si>
  <si>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</si>
  <si>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</si>
  <si>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</si>
  <si>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</si>
  <si>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</si>
  <si>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</si>
  <si>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</si>
  <si>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</si>
  <si>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</si>
  <si>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</si>
  <si>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</si>
  <si>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</si>
  <si>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</si>
  <si>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</si>
  <si>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</si>
  <si>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</si>
  <si>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</si>
  <si>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</si>
  <si>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</si>
  <si>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</si>
  <si>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</si>
  <si>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</si>
  <si>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</si>
  <si>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</si>
  <si>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</si>
  <si>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</si>
  <si>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</si>
  <si>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</si>
  <si>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</si>
  <si>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</si>
  <si>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</si>
  <si>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</si>
  <si>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</si>
  <si>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</si>
  <si>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</si>
  <si>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</si>
  <si>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</si>
  <si>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</si>
  <si>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</si>
  <si>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</si>
  <si>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</si>
  <si>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</si>
  <si>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</si>
  <si>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</si>
  <si>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</si>
  <si>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</si>
  <si>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</si>
  <si>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</si>
  <si>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</si>
  <si>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</si>
  <si>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</si>
  <si>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</si>
  <si>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</si>
  <si>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</si>
  <si>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</si>
  <si>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</si>
  <si>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</si>
  <si>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</si>
  <si>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</si>
  <si>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</si>
  <si>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</si>
  <si>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</si>
  <si>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</si>
  <si>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</si>
  <si>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</si>
  <si>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</si>
  <si>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</si>
  <si>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</si>
  <si>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</si>
  <si>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</si>
  <si>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</si>
  <si>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</si>
  <si>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</si>
  <si>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</si>
  <si>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</si>
  <si>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</si>
  <si>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</si>
  <si>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</si>
  <si>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</si>
  <si>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</si>
  <si>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</si>
  <si>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</si>
  <si>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</si>
  <si>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</si>
  <si>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</si>
  <si>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</si>
  <si>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</si>
  <si>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</si>
  <si>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</si>
  <si>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</si>
  <si>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</si>
  <si>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</si>
  <si>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</si>
  <si>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</si>
  <si>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</si>
  <si>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</si>
  <si>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</si>
  <si>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</si>
  <si>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</si>
  <si>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</si>
  <si>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</si>
  <si>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</si>
  <si>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</si>
  <si>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</si>
  <si>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</si>
  <si>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</si>
  <si>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</si>
  <si>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</si>
  <si>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</si>
  <si>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</si>
  <si>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</si>
  <si>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</si>
  <si>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</si>
  <si>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</si>
  <si>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</si>
  <si>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</si>
  <si>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</si>
  <si>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</si>
  <si>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</si>
  <si>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</si>
  <si>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</si>
  <si>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</si>
  <si>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</si>
  <si>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</si>
  <si>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</si>
  <si>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</si>
  <si>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</si>
  <si>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</si>
  <si>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</si>
  <si>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</si>
  <si>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</si>
  <si>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</si>
  <si>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</si>
  <si>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</si>
  <si>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</si>
  <si>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</si>
  <si>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</si>
  <si>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</si>
  <si>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</si>
  <si>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</si>
  <si>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</si>
  <si>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</si>
  <si>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</si>
  <si>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</si>
  <si>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</si>
  <si>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</si>
  <si>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</si>
  <si>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</si>
  <si>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</si>
  <si>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</si>
  <si>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</si>
  <si>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</si>
  <si>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</si>
  <si>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</si>
  <si>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</si>
  <si>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</si>
  <si>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</si>
  <si>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</si>
  <si>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</si>
  <si>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</si>
  <si>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</si>
  <si>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</si>
  <si>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</si>
  <si>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</si>
  <si>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</si>
  <si>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</si>
  <si>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</si>
  <si>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</si>
  <si>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</si>
  <si>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</si>
  <si>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</si>
  <si>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</si>
  <si>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</si>
  <si>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</si>
  <si>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</si>
  <si>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</si>
  <si>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</si>
  <si>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</si>
  <si>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</si>
  <si>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</si>
  <si>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</si>
  <si>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</si>
  <si>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</si>
  <si>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</si>
  <si>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</si>
  <si>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</si>
  <si>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</si>
  <si>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</si>
  <si>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</si>
  <si>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</si>
  <si>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</si>
  <si>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</si>
  <si>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</si>
  <si>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</si>
  <si>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</si>
  <si>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</si>
  <si>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</si>
  <si>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</si>
  <si>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</si>
  <si>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</si>
  <si>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</si>
  <si>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</si>
  <si>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</si>
  <si>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</si>
  <si>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</si>
  <si>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</si>
  <si>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</si>
  <si>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</si>
  <si>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</si>
  <si>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</si>
  <si>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</si>
  <si>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</si>
  <si>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</si>
  <si>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</si>
  <si>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</si>
  <si>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</si>
  <si>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</si>
  <si>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</si>
  <si>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</si>
  <si>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</si>
  <si>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</si>
  <si>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</si>
  <si>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</si>
  <si>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</si>
  <si>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</si>
  <si>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</si>
  <si>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</si>
  <si>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</si>
  <si>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</si>
  <si>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</si>
  <si>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</si>
  <si>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</si>
  <si>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</si>
  <si>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</si>
  <si>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</si>
  <si>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</si>
  <si>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</si>
  <si>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</si>
  <si>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</si>
  <si>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</si>
  <si>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</si>
  <si>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</si>
  <si>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</si>
  <si>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</si>
  <si>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</si>
  <si>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</si>
  <si>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</si>
  <si>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</si>
  <si>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</si>
  <si>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</si>
  <si>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</si>
  <si>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</si>
  <si>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</si>
  <si>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</si>
  <si>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</si>
  <si>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</si>
  <si>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</si>
  <si>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</si>
  <si>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</si>
  <si>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</si>
  <si>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</si>
  <si>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</si>
  <si>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</si>
  <si>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</si>
  <si>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</si>
  <si>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</si>
  <si>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</si>
  <si>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</si>
  <si>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</si>
  <si>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</si>
  <si>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</si>
  <si>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</si>
  <si>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</si>
  <si>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</si>
  <si>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</si>
  <si>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</si>
  <si>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</si>
  <si>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</si>
  <si>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</si>
  <si>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</si>
  <si>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</si>
  <si>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</si>
  <si>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</si>
  <si>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</si>
  <si>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</si>
  <si>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</si>
  <si>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</si>
  <si>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</si>
  <si>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</si>
  <si>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</si>
  <si>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</si>
  <si>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</si>
  <si>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</si>
  <si>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</si>
  <si>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</si>
  <si>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</si>
  <si>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</si>
  <si>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</si>
  <si>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</si>
  <si>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</si>
  <si>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</si>
  <si>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</si>
  <si>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</si>
  <si>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</si>
  <si>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</si>
  <si>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</si>
  <si>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</si>
  <si>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</si>
  <si>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</si>
  <si>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</si>
  <si>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</si>
  <si>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</si>
  <si>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</si>
  <si>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</si>
  <si>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</si>
  <si>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</si>
  <si>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</si>
  <si>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</si>
  <si>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</si>
  <si>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</si>
  <si>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</si>
  <si>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</si>
  <si>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</si>
  <si>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</si>
  <si>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</si>
  <si>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</si>
  <si>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</si>
  <si>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</si>
  <si>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</si>
  <si>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</si>
  <si>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</si>
  <si>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</si>
  <si>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</si>
  <si>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</si>
  <si>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</si>
  <si>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</si>
  <si>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</si>
  <si>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</si>
  <si>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</si>
  <si>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</si>
  <si>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</si>
  <si>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</si>
  <si>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</si>
  <si>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</si>
  <si>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</si>
  <si>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</si>
  <si>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</si>
  <si>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</si>
  <si>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</si>
  <si>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</si>
  <si>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</si>
  <si>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</si>
  <si>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</si>
  <si>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</si>
  <si>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</si>
  <si>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</si>
  <si>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</si>
  <si>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</si>
  <si>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</si>
  <si>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</si>
  <si>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</si>
  <si>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</si>
  <si>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</si>
  <si>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</si>
  <si>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</si>
  <si>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</si>
  <si>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</si>
  <si>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</si>
  <si>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</si>
  <si>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</si>
  <si>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</si>
  <si>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</si>
  <si>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</si>
  <si>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</si>
  <si>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</si>
  <si>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</si>
  <si>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</si>
  <si>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</si>
  <si>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</si>
  <si>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</si>
  <si>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</si>
  <si>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</si>
  <si>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</si>
  <si>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</si>
  <si>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</si>
  <si>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</si>
  <si>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</si>
  <si>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</si>
  <si>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</si>
  <si>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</si>
  <si>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</si>
  <si>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</si>
  <si>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</si>
  <si>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</si>
  <si>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</si>
  <si>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</si>
  <si>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</si>
  <si>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</si>
  <si>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</si>
  <si>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</si>
  <si>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</si>
  <si>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</si>
  <si>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</si>
  <si>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</si>
  <si>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</si>
  <si>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</si>
  <si>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</si>
  <si>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</si>
  <si>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</si>
  <si>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</si>
  <si>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</si>
  <si>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</si>
  <si>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</si>
  <si>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</si>
  <si>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</si>
  <si>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</si>
  <si>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</si>
  <si>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</si>
  <si>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</si>
  <si>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</si>
  <si>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</si>
  <si>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</si>
  <si>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</si>
  <si>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</si>
  <si>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</si>
  <si>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</si>
  <si>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</si>
  <si>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</si>
  <si>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</si>
  <si>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</si>
  <si>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</si>
  <si>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</si>
  <si>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</si>
  <si>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</si>
  <si>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</si>
  <si>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</si>
  <si>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</si>
  <si>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</si>
  <si>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</si>
  <si>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</si>
  <si>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</si>
  <si>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</si>
  <si>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</si>
  <si>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</si>
  <si>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</si>
  <si>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</si>
  <si>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</si>
  <si>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</si>
  <si>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</si>
  <si>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</si>
  <si>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</si>
  <si>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</si>
  <si>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</si>
  <si>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</si>
  <si>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</si>
  <si>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</si>
  <si>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</si>
  <si>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</si>
  <si>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</si>
  <si>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</si>
  <si>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</si>
  <si>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</si>
  <si>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</si>
  <si>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</si>
  <si>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</si>
  <si>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</si>
  <si>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</si>
  <si>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</si>
  <si>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</si>
  <si>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</si>
  <si>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</si>
  <si>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</si>
  <si>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</si>
  <si>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</si>
  <si>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</si>
  <si>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</si>
  <si>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</si>
  <si>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</si>
  <si>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</si>
  <si>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</si>
  <si>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</si>
  <si>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</si>
  <si>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</si>
  <si>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</si>
  <si>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</si>
  <si>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</si>
  <si>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</si>
  <si>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</si>
  <si>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</si>
  <si>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</si>
  <si>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</si>
  <si>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</si>
  <si>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</si>
  <si>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</si>
  <si>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</si>
  <si>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</si>
  <si>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</si>
  <si>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</si>
  <si>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</si>
  <si>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</si>
  <si>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</si>
  <si>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</si>
  <si>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</si>
  <si>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</si>
  <si>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</si>
  <si>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</si>
  <si>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</si>
  <si>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</si>
  <si>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</si>
  <si>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</si>
  <si>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</si>
  <si>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</si>
  <si>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</si>
  <si>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</si>
  <si>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</si>
  <si>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</si>
  <si>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</si>
  <si>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</si>
  <si>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</si>
  <si>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</si>
  <si>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</si>
  <si>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</si>
  <si>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</si>
  <si>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</si>
  <si>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</si>
  <si>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</si>
  <si>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</si>
  <si>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</si>
  <si>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</si>
  <si>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</si>
  <si>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</si>
  <si>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</si>
  <si>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</si>
  <si>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</si>
  <si>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</si>
  <si>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</si>
  <si>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</si>
  <si>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</si>
  <si>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</si>
  <si>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</si>
  <si>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</si>
  <si>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</si>
  <si>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</si>
  <si>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</si>
  <si>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</si>
  <si>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</si>
  <si>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</si>
  <si>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</si>
  <si>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</si>
  <si>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</si>
  <si>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</si>
  <si>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</si>
  <si>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</si>
  <si>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</si>
  <si>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</si>
  <si>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</si>
  <si>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</si>
  <si>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</si>
  <si>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</si>
  <si>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</si>
  <si>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</si>
  <si>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</si>
  <si>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</si>
  <si>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</si>
  <si>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</si>
  <si>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</si>
  <si>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</si>
  <si>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</si>
  <si>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</si>
  <si>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</si>
  <si>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</si>
  <si>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</si>
  <si>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</si>
  <si>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</si>
  <si>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</si>
  <si>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</si>
  <si>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</si>
  <si>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</si>
  <si>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</si>
  <si>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</si>
  <si>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</si>
  <si>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</si>
  <si>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</si>
  <si>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</si>
  <si>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</si>
  <si>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</si>
  <si>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</si>
  <si>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</si>
  <si>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</si>
  <si>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</si>
  <si>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</si>
  <si>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</si>
  <si>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</si>
  <si>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</si>
  <si>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</si>
  <si>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</si>
  <si>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</si>
  <si>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</si>
  <si>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</si>
  <si>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</si>
  <si>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</si>
  <si>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</si>
  <si>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</si>
  <si>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</si>
  <si>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</si>
  <si>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</si>
  <si>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</si>
  <si>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</si>
  <si>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</si>
  <si>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</si>
  <si>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</si>
  <si>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</si>
  <si>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</si>
  <si>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</si>
  <si>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</si>
  <si>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</si>
  <si>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</si>
  <si>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</si>
  <si>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</si>
  <si>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</si>
  <si>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</si>
  <si>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</si>
  <si>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</si>
  <si>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</si>
  <si>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</si>
  <si>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</si>
  <si>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</si>
  <si>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</si>
  <si>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</si>
  <si>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</si>
  <si>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</si>
  <si>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</si>
  <si>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</si>
  <si>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</si>
  <si>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</si>
  <si>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</si>
  <si>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</si>
  <si>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</si>
  <si>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</si>
  <si>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</si>
  <si>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</si>
  <si>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</si>
  <si>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</si>
  <si>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</si>
  <si>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</si>
  <si>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</si>
  <si>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</si>
  <si>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</si>
  <si>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</si>
  <si>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</si>
  <si>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</si>
  <si>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</si>
  <si>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</si>
  <si>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</si>
  <si>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</si>
  <si>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</si>
  <si>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</si>
  <si>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</si>
  <si>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</si>
  <si>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</si>
  <si>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</si>
  <si>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</si>
  <si>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</si>
  <si>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</si>
  <si>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</si>
  <si>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</si>
  <si>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</si>
  <si>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</si>
  <si>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</si>
  <si>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</si>
  <si>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</si>
  <si>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</si>
  <si>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</si>
  <si>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</si>
  <si>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</si>
  <si>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</si>
  <si>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</si>
  <si>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</si>
  <si>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</si>
  <si>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</si>
  <si>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</si>
  <si>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</si>
  <si>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</si>
  <si>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</si>
  <si>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</si>
  <si>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</si>
  <si>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</si>
  <si>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</si>
  <si>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</si>
  <si>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</si>
  <si>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</si>
  <si>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</si>
  <si>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</si>
  <si>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</si>
  <si>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</si>
  <si>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</si>
  <si>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</si>
  <si>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</si>
  <si>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</si>
  <si>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</si>
  <si>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</si>
  <si>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</si>
  <si>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</si>
  <si>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</si>
  <si>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</si>
  <si>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</si>
  <si>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</si>
  <si>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</si>
  <si>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</si>
  <si>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</si>
  <si>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</si>
  <si>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</si>
  <si>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</si>
  <si>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</si>
  <si>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</si>
  <si>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</si>
  <si>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</si>
  <si>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</si>
  <si>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</si>
  <si>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</si>
  <si>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</si>
  <si>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</si>
  <si>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</si>
  <si>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</si>
  <si>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</si>
  <si>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</si>
  <si>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</si>
  <si>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</si>
  <si>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</si>
  <si>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</si>
  <si>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</si>
  <si>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</si>
  <si>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</si>
  <si>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</si>
  <si>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</si>
  <si>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</si>
  <si>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</si>
  <si>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</si>
  <si>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</si>
  <si>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</si>
  <si>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</si>
  <si>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</si>
  <si>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</si>
  <si>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</si>
  <si>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</si>
  <si>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</si>
  <si>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</si>
  <si>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</si>
  <si>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</si>
  <si>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</si>
  <si>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</si>
  <si>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</si>
  <si>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</si>
  <si>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</si>
  <si>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</si>
  <si>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</si>
  <si>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</si>
  <si>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</si>
  <si>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</si>
  <si>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</si>
  <si>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</si>
  <si>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</si>
  <si>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</si>
  <si>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</si>
  <si>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</si>
  <si>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</si>
  <si>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</si>
  <si>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</si>
  <si>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</si>
  <si>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</si>
  <si>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</si>
  <si>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</si>
  <si>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</si>
  <si>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</si>
  <si>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</si>
  <si>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</si>
  <si>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</si>
  <si>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</si>
  <si>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</si>
  <si>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</si>
  <si>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</si>
  <si>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</si>
  <si>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</si>
  <si>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</si>
  <si>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</si>
  <si>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</si>
  <si>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</si>
  <si>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</si>
  <si>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</si>
  <si>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</si>
  <si>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</si>
  <si>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</si>
  <si>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</si>
  <si>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</si>
  <si>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</si>
  <si>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</si>
  <si>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</si>
  <si>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</si>
  <si>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</si>
  <si>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</si>
  <si>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</si>
  <si>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</si>
  <si>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</si>
  <si>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</si>
  <si>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</si>
  <si>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</si>
  <si>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</si>
  <si>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</si>
  <si>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</si>
  <si>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</si>
  <si>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</si>
  <si>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</si>
  <si>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</si>
  <si>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</si>
  <si>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</si>
  <si>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</si>
  <si>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</si>
  <si>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</si>
  <si>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</si>
  <si>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</si>
  <si>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</si>
  <si>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</si>
  <si>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</si>
  <si>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</si>
  <si>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</si>
  <si>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</si>
  <si>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</si>
  <si>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</si>
  <si>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</si>
  <si>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</si>
  <si>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</si>
  <si>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</si>
  <si>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</si>
  <si>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</si>
  <si>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</si>
  <si>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</si>
  <si>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</si>
  <si>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</si>
  <si>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</si>
  <si>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</si>
  <si>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</si>
  <si>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</si>
  <si>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</si>
  <si>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</si>
  <si>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</si>
  <si>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</si>
  <si>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</si>
  <si>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</si>
  <si>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</si>
  <si>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</si>
  <si>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</si>
  <si>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</si>
  <si>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</si>
  <si>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</si>
  <si>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</si>
  <si>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</si>
  <si>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</si>
  <si>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</si>
  <si>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</si>
  <si>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</si>
  <si>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</si>
  <si>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</si>
  <si>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</si>
  <si>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</si>
  <si>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</si>
  <si>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</si>
  <si>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</si>
  <si>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</si>
  <si>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</si>
  <si>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</si>
  <si>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</si>
  <si>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</si>
  <si>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</si>
  <si>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</si>
  <si>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</si>
  <si>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</si>
  <si>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</si>
  <si>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</si>
  <si>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</si>
  <si>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</si>
  <si>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</si>
  <si>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</si>
  <si>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</si>
  <si>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</si>
  <si>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</si>
  <si>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</si>
  <si>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</si>
  <si>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</si>
  <si>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</si>
  <si>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</si>
  <si>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</si>
  <si>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</si>
  <si>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</si>
  <si>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</si>
  <si>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</si>
  <si>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</si>
  <si>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</si>
  <si>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</si>
  <si>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</si>
  <si>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</si>
  <si>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</si>
  <si>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</si>
  <si>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</si>
  <si>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</si>
  <si>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</si>
  <si>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</si>
  <si>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</si>
  <si>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</si>
  <si>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</si>
  <si>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</si>
  <si>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</si>
  <si>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</si>
  <si>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</si>
  <si>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</si>
  <si>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</si>
  <si>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</si>
  <si>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</si>
  <si>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</si>
  <si>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</si>
  <si>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</si>
  <si>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</si>
  <si>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</si>
  <si>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</si>
  <si>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</si>
  <si>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</si>
  <si>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</si>
  <si>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</si>
  <si>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</si>
  <si>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</si>
  <si>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</si>
  <si>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</si>
  <si>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</si>
  <si>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</si>
  <si>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</si>
  <si>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</si>
  <si>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</si>
  <si>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</si>
  <si>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</si>
  <si>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</si>
  <si>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</si>
  <si>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</si>
  <si>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</si>
  <si>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</si>
  <si>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</si>
  <si>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</si>
  <si>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</si>
  <si>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</si>
  <si>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</si>
  <si>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</si>
  <si>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</si>
  <si>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</si>
  <si>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</si>
  <si>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</si>
  <si>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</si>
  <si>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</si>
  <si>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</si>
  <si>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</si>
  <si>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</si>
  <si>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</si>
  <si>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</si>
  <si>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</si>
  <si>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</si>
  <si>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</si>
  <si>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</si>
  <si>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</si>
  <si>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</si>
  <si>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</si>
  <si>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</si>
  <si>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</si>
  <si>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</si>
  <si>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</si>
  <si>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</si>
  <si>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</si>
  <si>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</si>
  <si>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</si>
  <si>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</si>
  <si>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</si>
  <si>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</si>
  <si>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</si>
  <si>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</si>
  <si>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</si>
  <si>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</si>
  <si>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</si>
  <si>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</si>
  <si>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</si>
  <si>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</si>
  <si>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</si>
  <si>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</si>
  <si>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</si>
  <si>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</si>
  <si>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</si>
  <si>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</si>
  <si>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</si>
  <si>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</si>
  <si>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</si>
  <si>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</si>
  <si>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</si>
  <si>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</si>
  <si>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</si>
  <si>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</si>
  <si>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</si>
  <si>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</si>
  <si>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</si>
  <si>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</si>
  <si>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</si>
  <si>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</si>
  <si>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</si>
  <si>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</si>
  <si>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</si>
  <si>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</si>
  <si>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</si>
  <si>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</si>
  <si>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</si>
  <si>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</si>
  <si>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</si>
  <si>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</si>
  <si>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</si>
  <si>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</si>
  <si>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</si>
  <si>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</si>
  <si>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</si>
  <si>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</si>
  <si>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</si>
  <si>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</si>
  <si>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</si>
  <si>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</si>
  <si>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</si>
  <si>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</si>
  <si>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</si>
  <si>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</si>
  <si>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</si>
  <si>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</si>
  <si>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</si>
  <si>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</si>
  <si>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</si>
  <si>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</si>
  <si>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</si>
  <si>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</si>
  <si>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</si>
  <si>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</si>
  <si>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</si>
  <si>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</si>
  <si>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</si>
  <si>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</si>
  <si>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</si>
  <si>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</si>
  <si>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</si>
  <si>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</si>
  <si>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</si>
  <si>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</si>
  <si>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</si>
  <si>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</si>
  <si>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</si>
  <si>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</si>
  <si>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</si>
  <si>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</si>
  <si>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</si>
  <si>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</si>
  <si>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</si>
  <si>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</si>
  <si>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</si>
  <si>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</si>
  <si>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</si>
  <si>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</si>
  <si>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</si>
  <si>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</si>
  <si>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</si>
  <si>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</si>
  <si>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</si>
  <si>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</si>
  <si>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</si>
  <si>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</si>
  <si>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</si>
  <si>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</si>
  <si>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</si>
  <si>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</si>
  <si>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</si>
  <si>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</si>
  <si>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</si>
  <si>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</si>
  <si>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</si>
  <si>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</si>
  <si>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</si>
  <si>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</si>
  <si>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</si>
  <si>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</si>
  <si>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</si>
  <si>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</si>
  <si>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</si>
  <si>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</si>
  <si>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</si>
  <si>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</si>
  <si>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</si>
  <si>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</si>
  <si>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</si>
  <si>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</si>
  <si>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</si>
  <si>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</si>
  <si>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</si>
  <si>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</si>
  <si>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</si>
  <si>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</si>
  <si>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</si>
  <si>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</si>
  <si>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</si>
  <si>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</si>
  <si>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</si>
  <si>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</si>
  <si>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</si>
  <si>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</si>
  <si>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</si>
  <si>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</si>
  <si>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</si>
  <si>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</si>
  <si>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</si>
  <si>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</si>
  <si>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</si>
  <si>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</si>
  <si>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</si>
  <si>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</si>
  <si>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</si>
  <si>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</si>
  <si>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</si>
  <si>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</si>
  <si>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</si>
  <si>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</si>
  <si>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</si>
  <si>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</si>
  <si>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</si>
  <si>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</si>
  <si>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</si>
  <si>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</si>
  <si>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</si>
  <si>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</si>
  <si>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</si>
  <si>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</si>
  <si>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</si>
  <si>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</si>
  <si>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</si>
  <si>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</si>
  <si>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</si>
  <si>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</si>
  <si>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</si>
  <si>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</si>
  <si>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</si>
  <si>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</si>
  <si>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</si>
  <si>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</si>
  <si>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</si>
  <si>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</si>
  <si>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</si>
  <si>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</si>
  <si>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</si>
  <si>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</si>
  <si>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</si>
  <si>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</si>
  <si>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</si>
  <si>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</si>
  <si>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</si>
  <si>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</si>
  <si>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</si>
  <si>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</si>
  <si>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</si>
  <si>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</si>
  <si>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</si>
  <si>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</si>
  <si>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</si>
  <si>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</si>
  <si>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</si>
  <si>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</si>
  <si>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</si>
  <si>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</si>
  <si>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</si>
  <si>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</si>
  <si>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</si>
  <si>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</si>
  <si>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</si>
  <si>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</si>
  <si>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</si>
  <si>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</si>
  <si>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</si>
  <si>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</si>
  <si>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</si>
  <si>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</si>
  <si>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</si>
  <si>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</si>
  <si>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</si>
  <si>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</si>
  <si>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</si>
  <si>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</si>
  <si>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</si>
  <si>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</si>
  <si>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</si>
  <si>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</si>
  <si>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</si>
  <si>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</si>
  <si>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</si>
  <si>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</si>
  <si>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</si>
  <si>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</si>
  <si>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</si>
  <si>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</si>
  <si>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</si>
  <si>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</si>
  <si>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</si>
  <si>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</si>
  <si>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</si>
  <si>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</si>
  <si>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</si>
  <si>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</si>
  <si>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</si>
  <si>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</si>
  <si>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</si>
  <si>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</si>
  <si>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</si>
  <si>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</si>
  <si>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</si>
  <si>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</si>
  <si>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</si>
  <si>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</si>
  <si>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</si>
  <si>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</si>
  <si>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</si>
  <si>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</si>
  <si>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</si>
  <si>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</si>
  <si>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</si>
  <si>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</si>
  <si>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</si>
  <si>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</si>
  <si>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</si>
  <si>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</si>
  <si>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</si>
  <si>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</si>
  <si>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</si>
  <si>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</si>
  <si>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</si>
  <si>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</si>
  <si>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</si>
  <si>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</si>
  <si>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</si>
  <si>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</si>
  <si>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</si>
  <si>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</si>
  <si>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</si>
  <si>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</si>
  <si>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</si>
  <si>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</si>
  <si>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</si>
  <si>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</si>
  <si>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</si>
  <si>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</si>
  <si>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</si>
  <si>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</si>
  <si>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</si>
  <si>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</si>
  <si>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</si>
  <si>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</si>
  <si>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</si>
  <si>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</si>
  <si>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</si>
  <si>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</si>
  <si>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</si>
  <si>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</si>
  <si>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</si>
  <si>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</si>
  <si>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</si>
  <si>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</si>
  <si>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</si>
  <si>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</si>
  <si>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</si>
  <si>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</si>
  <si>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</si>
  <si>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</si>
  <si>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</si>
  <si>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</si>
  <si>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</si>
  <si>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</si>
  <si>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</si>
  <si>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</si>
  <si>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</si>
  <si>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</si>
  <si>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</si>
  <si>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</si>
  <si>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</si>
  <si>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</si>
  <si>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</si>
  <si>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</si>
  <si>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</si>
  <si>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</si>
  <si>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</si>
  <si>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</si>
  <si>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</si>
  <si>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</si>
  <si>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</si>
  <si>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</si>
  <si>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</si>
  <si>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</si>
  <si>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</si>
  <si>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</si>
  <si>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</si>
  <si>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</si>
  <si>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</si>
  <si>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</si>
  <si>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</si>
  <si>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</si>
  <si>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</si>
  <si>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</si>
  <si>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</si>
  <si>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</si>
  <si>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</si>
  <si>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</si>
  <si>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</si>
  <si>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</si>
  <si>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</si>
  <si>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</si>
  <si>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</si>
  <si>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</si>
  <si>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</si>
  <si>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</si>
  <si>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</si>
  <si>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</si>
  <si>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</si>
  <si>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</si>
  <si>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</si>
  <si>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</si>
  <si>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</si>
  <si>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</si>
  <si>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</si>
  <si>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</si>
  <si>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</si>
  <si>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</si>
  <si>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</si>
  <si>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</si>
  <si>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</si>
  <si>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</si>
  <si>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</si>
  <si>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</si>
  <si>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</si>
  <si>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</si>
  <si>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</si>
  <si>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</si>
  <si>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</si>
  <si>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</si>
  <si>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</si>
  <si>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</si>
  <si>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</si>
  <si>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</si>
  <si>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</si>
  <si>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</si>
  <si>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</si>
  <si>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</si>
  <si>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</si>
  <si>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</si>
  <si>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</si>
  <si>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</si>
  <si>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</si>
  <si>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</si>
  <si>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</si>
  <si>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</si>
  <si>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</si>
  <si>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</si>
  <si>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</si>
  <si>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</si>
  <si>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</si>
  <si>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</si>
  <si>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</si>
  <si>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</si>
  <si>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</si>
  <si>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</si>
  <si>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</si>
  <si>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</si>
  <si>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</si>
  <si>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</si>
  <si>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</si>
  <si>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</si>
  <si>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</si>
  <si>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</si>
  <si>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</si>
  <si>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</si>
  <si>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</si>
  <si>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</si>
  <si>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</si>
  <si>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</si>
  <si>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</si>
  <si>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</si>
  <si>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</si>
  <si>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</si>
  <si>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</si>
  <si>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</si>
  <si>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</si>
  <si>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</si>
  <si>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</si>
  <si>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</si>
  <si>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</si>
  <si>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</si>
  <si>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</si>
  <si>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</si>
  <si>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</si>
  <si>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</si>
  <si>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</si>
  <si>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</si>
  <si>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</si>
  <si>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</si>
  <si>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</si>
  <si>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</si>
  <si>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</si>
  <si>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</si>
  <si>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</si>
  <si>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</si>
  <si>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</si>
  <si>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</si>
  <si>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</si>
  <si>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</si>
  <si>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</si>
  <si>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</si>
  <si>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</si>
  <si>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</si>
  <si>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</si>
  <si>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</si>
  <si>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</si>
  <si>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</si>
  <si>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</si>
  <si>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</si>
  <si>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</si>
  <si>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</si>
  <si>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</si>
  <si>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</si>
  <si>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</si>
  <si>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</si>
  <si>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</si>
  <si>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</si>
  <si>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</si>
  <si>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</si>
  <si>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</si>
  <si>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</si>
  <si>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</si>
  <si>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</si>
  <si>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</si>
  <si>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</si>
  <si>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</si>
  <si>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</si>
  <si>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</si>
  <si>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</si>
  <si>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</si>
  <si>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</si>
  <si>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</si>
  <si>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</si>
  <si>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</si>
  <si>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</si>
  <si>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</si>
  <si>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</si>
  <si>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</si>
  <si>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</si>
  <si>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</si>
  <si>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</si>
  <si>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</si>
  <si>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</si>
  <si>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</si>
  <si>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</si>
  <si>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</si>
  <si>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</si>
  <si>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</si>
  <si>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</si>
  <si>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</si>
  <si>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</si>
  <si>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</si>
  <si>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</si>
  <si>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</si>
  <si>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</si>
  <si>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</si>
  <si>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</si>
  <si>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</si>
  <si>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</si>
  <si>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</si>
  <si>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</si>
  <si>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</si>
  <si>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</si>
  <si>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</si>
  <si>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</si>
  <si>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</si>
  <si>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</si>
  <si>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</si>
  <si>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</si>
  <si>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</si>
  <si>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</si>
  <si>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</si>
  <si>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</si>
  <si>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</si>
  <si>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</si>
  <si>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</si>
  <si>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</si>
  <si>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</si>
  <si>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</si>
  <si>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</si>
  <si>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</si>
  <si>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</si>
  <si>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</si>
  <si>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</si>
  <si>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</si>
  <si>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</si>
  <si>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</si>
  <si>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</si>
  <si>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</si>
  <si>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</si>
  <si>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</si>
  <si>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</si>
  <si>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</si>
  <si>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</si>
  <si>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</si>
  <si>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</si>
  <si>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</si>
  <si>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</si>
  <si>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</si>
  <si>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</si>
  <si>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</si>
  <si>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</si>
  <si>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</si>
  <si>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</si>
  <si>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</si>
  <si>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</si>
  <si>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</si>
  <si>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</si>
  <si>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</si>
  <si>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</si>
  <si>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</si>
  <si>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</si>
  <si>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</si>
  <si>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</si>
  <si>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</si>
  <si>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</si>
  <si>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</si>
  <si>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</si>
  <si>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</si>
  <si>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</si>
  <si>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</si>
  <si>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</si>
  <si>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</si>
  <si>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</si>
  <si>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</si>
  <si>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</si>
  <si>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</si>
  <si>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</si>
  <si>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</si>
  <si>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</si>
  <si>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</si>
  <si>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</si>
  <si>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</si>
  <si>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</si>
  <si>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</si>
  <si>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</si>
  <si>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</si>
  <si>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</si>
  <si>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</si>
  <si>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</si>
  <si>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</si>
  <si>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</si>
  <si>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</si>
  <si>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</si>
  <si>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</si>
  <si>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</si>
  <si>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</si>
  <si>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</si>
  <si>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</si>
  <si>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</si>
  <si>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</si>
  <si>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</si>
  <si>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</si>
  <si>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</si>
  <si>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</si>
  <si>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</si>
  <si>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</si>
  <si>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</si>
  <si>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</si>
  <si>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</si>
  <si>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</si>
  <si>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</si>
  <si>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</si>
  <si>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</si>
  <si>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</si>
  <si>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</si>
  <si>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</si>
  <si>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</si>
  <si>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</si>
  <si>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</si>
  <si>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</si>
  <si>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</si>
  <si>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</si>
  <si>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</si>
  <si>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</si>
  <si>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</si>
  <si>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</si>
  <si>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</si>
  <si>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</si>
  <si>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</si>
  <si>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</si>
  <si>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</si>
  <si>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</si>
  <si>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</si>
  <si>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</si>
  <si>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</si>
  <si>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</si>
  <si>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</si>
  <si>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</si>
  <si>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</si>
  <si>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</si>
  <si>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</si>
  <si>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</si>
  <si>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</si>
  <si>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</si>
  <si>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</si>
  <si>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</si>
  <si>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</si>
  <si>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</si>
  <si>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</si>
  <si>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</si>
  <si>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</si>
  <si>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</si>
  <si>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</si>
  <si>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</si>
  <si>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</si>
  <si>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</si>
  <si>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</si>
  <si>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</si>
  <si>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</si>
  <si>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</si>
  <si>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</si>
  <si>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</si>
  <si>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</si>
  <si>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</si>
  <si>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</si>
  <si>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</si>
  <si>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</si>
  <si>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</si>
  <si>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</si>
  <si>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</si>
  <si>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</si>
  <si>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</si>
  <si>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</si>
  <si>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</si>
  <si>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</si>
  <si>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</si>
  <si>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</si>
  <si>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</si>
  <si>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</si>
  <si>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</si>
  <si>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</si>
  <si>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</si>
  <si>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</si>
  <si>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</si>
  <si>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</si>
  <si>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</si>
  <si>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</si>
  <si>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</si>
  <si>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</si>
  <si>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</si>
  <si>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</si>
  <si>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</si>
  <si>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</si>
  <si>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</si>
  <si>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</si>
  <si>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</si>
  <si>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</si>
  <si>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</si>
  <si>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</si>
  <si>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</si>
  <si>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</si>
  <si>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</si>
  <si>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</si>
  <si>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</si>
  <si>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</si>
  <si>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</si>
  <si>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</si>
  <si>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</si>
  <si>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</si>
  <si>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</si>
  <si>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</si>
  <si>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</si>
  <si>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</si>
  <si>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</si>
  <si>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</si>
  <si>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</si>
  <si>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</si>
  <si>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</si>
  <si>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</si>
  <si>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</si>
  <si>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</si>
  <si>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</si>
  <si>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</si>
  <si>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</si>
  <si>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</si>
  <si>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</si>
  <si>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</si>
  <si>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</si>
  <si>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</si>
  <si>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</si>
  <si>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</si>
  <si>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</si>
  <si>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</si>
  <si>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</si>
  <si>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</si>
  <si>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</si>
  <si>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</si>
  <si>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</si>
  <si>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</si>
  <si>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</si>
  <si>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</si>
  <si>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</si>
  <si>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</si>
  <si>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</si>
  <si>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</si>
  <si>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</si>
  <si>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</si>
  <si>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</si>
  <si>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</si>
  <si>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</si>
  <si>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</si>
  <si>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</si>
  <si>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</si>
  <si>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</si>
  <si>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</si>
  <si>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</si>
  <si>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</si>
  <si>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</si>
  <si>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</si>
  <si>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</si>
  <si>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</si>
  <si>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</si>
  <si>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</si>
  <si>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</si>
  <si>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</si>
  <si>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</si>
  <si>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</si>
  <si>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</si>
  <si>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</si>
  <si>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</si>
  <si>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</si>
  <si>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</si>
  <si>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</si>
  <si>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</si>
  <si>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</si>
  <si>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</si>
  <si>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</si>
  <si>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</si>
  <si>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</si>
  <si>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</si>
  <si>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</si>
  <si>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</si>
  <si>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</si>
  <si>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</si>
  <si>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</si>
  <si>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</si>
  <si>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</si>
  <si>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</si>
  <si>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</si>
  <si>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</si>
  <si>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</si>
  <si>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</si>
  <si>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</si>
  <si>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</si>
  <si>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</si>
  <si>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</si>
  <si>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</si>
  <si>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</si>
  <si>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</si>
  <si>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</si>
  <si>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</si>
  <si>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</si>
  <si>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</si>
  <si>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</si>
  <si>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</si>
  <si>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</si>
  <si>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</si>
  <si>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</si>
  <si>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</si>
  <si>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</si>
  <si>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</si>
  <si>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</si>
  <si>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</si>
  <si>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</si>
  <si>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</si>
  <si>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</si>
  <si>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</si>
  <si>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</si>
  <si>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</si>
  <si>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</si>
  <si>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</si>
  <si>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</si>
  <si>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</si>
  <si>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</si>
  <si>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</si>
  <si>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</si>
  <si>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</si>
  <si>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</si>
  <si>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</si>
  <si>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</si>
  <si>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</si>
  <si>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</si>
  <si>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</si>
  <si>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</si>
  <si>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</si>
  <si>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</si>
  <si>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</si>
  <si>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</si>
  <si>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</si>
  <si>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</si>
  <si>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</si>
  <si>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</si>
  <si>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</si>
  <si>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</si>
  <si>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</si>
  <si>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</si>
  <si>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</si>
  <si>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</si>
  <si>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</si>
  <si>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</si>
  <si>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</si>
  <si>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</si>
  <si>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</si>
  <si>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</si>
  <si>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</si>
  <si>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</si>
  <si>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</si>
  <si>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</si>
  <si>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</si>
  <si>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</si>
  <si>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</si>
  <si>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</si>
  <si>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</si>
  <si>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</si>
  <si>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</si>
  <si>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</si>
  <si>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</si>
  <si>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</si>
  <si>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</si>
  <si>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</si>
  <si>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</si>
  <si>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</si>
  <si>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</si>
  <si>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</si>
  <si>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</si>
  <si>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</si>
  <si>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</si>
  <si>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</si>
  <si>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</si>
  <si>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</si>
  <si>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</si>
  <si>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</si>
  <si>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</si>
  <si>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</si>
  <si>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</si>
  <si>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</si>
  <si>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</si>
  <si>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</si>
  <si>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</si>
  <si>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</si>
  <si>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</si>
  <si>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</si>
  <si>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</si>
  <si>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</si>
  <si>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</si>
  <si>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</si>
  <si>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</si>
  <si>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</si>
  <si>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</si>
  <si>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</si>
  <si>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</si>
  <si>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</si>
  <si>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</si>
  <si>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</si>
  <si>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</si>
  <si>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</si>
  <si>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</si>
  <si>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</si>
  <si>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</si>
  <si>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</si>
  <si>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</si>
  <si>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</si>
  <si>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</si>
  <si>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</si>
  <si>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</si>
  <si>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</si>
  <si>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</si>
  <si>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</si>
  <si>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</si>
  <si>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</si>
  <si>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</si>
  <si>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</si>
  <si>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</si>
  <si>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</si>
  <si>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</si>
  <si>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</si>
  <si>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</si>
  <si>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</si>
  <si>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</si>
  <si>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</si>
  <si>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</si>
  <si>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</si>
  <si>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</si>
  <si>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</si>
  <si>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</si>
  <si>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</si>
  <si>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</si>
  <si>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</si>
  <si>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</si>
  <si>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</si>
  <si>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</si>
  <si>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</si>
  <si>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</si>
  <si>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</si>
  <si>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</si>
  <si>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</si>
  <si>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</si>
  <si>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</si>
  <si>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</si>
  <si>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</si>
  <si>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</si>
  <si>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</si>
  <si>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</si>
  <si>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</si>
  <si>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</si>
  <si>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</si>
  <si>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</si>
  <si>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</si>
  <si>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</si>
  <si>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</si>
  <si>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</si>
  <si>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</si>
  <si>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</si>
  <si>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</si>
  <si>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</si>
  <si>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</si>
  <si>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</si>
  <si>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</si>
  <si>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</si>
  <si>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</si>
  <si>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</si>
  <si>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</si>
  <si>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</si>
  <si>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</si>
  <si>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</si>
  <si>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</si>
  <si>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</si>
  <si>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</si>
  <si>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</si>
  <si>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</si>
  <si>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</si>
  <si>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</si>
  <si>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</si>
  <si>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</si>
  <si>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</si>
  <si>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</si>
  <si>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</si>
  <si>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</si>
  <si>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</si>
  <si>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</si>
  <si>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</si>
  <si>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</si>
  <si>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</si>
  <si>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</si>
  <si>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</si>
  <si>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</si>
  <si>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</si>
  <si>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</si>
  <si>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</si>
  <si>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</si>
  <si>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</si>
  <si>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</si>
  <si>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</si>
  <si>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</si>
  <si>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</si>
  <si>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</si>
  <si>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</si>
  <si>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</si>
  <si>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</si>
  <si>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</si>
  <si>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</si>
  <si>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</si>
  <si>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</si>
  <si>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</si>
  <si>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</si>
  <si>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</si>
  <si>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</si>
  <si>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</si>
  <si>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</si>
  <si>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</si>
  <si>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</si>
  <si>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</si>
  <si>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</si>
  <si>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</si>
  <si>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</si>
  <si>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</si>
  <si>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</si>
  <si>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</si>
  <si>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</si>
  <si>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</si>
  <si>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</si>
  <si>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</si>
  <si>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</si>
  <si>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</si>
  <si>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</si>
  <si>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</si>
  <si>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</si>
  <si>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</si>
  <si>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</si>
  <si>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</si>
  <si>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</si>
  <si>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</si>
  <si>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</si>
  <si>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</si>
  <si>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</si>
  <si>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</si>
  <si>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</si>
  <si>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</si>
  <si>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</si>
  <si>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</si>
  <si>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</si>
  <si>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</si>
  <si>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</si>
  <si>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</si>
  <si>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</si>
  <si>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</si>
  <si>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</si>
  <si>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</si>
  <si>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</si>
  <si>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</si>
  <si>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</si>
  <si>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</si>
  <si>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</si>
  <si>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</si>
  <si>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</si>
  <si>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</si>
  <si>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</si>
  <si>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</si>
  <si>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</si>
  <si>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</si>
  <si>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</si>
  <si>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</si>
  <si>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</si>
  <si>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</si>
  <si>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</si>
  <si>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</si>
  <si>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</si>
  <si>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</si>
  <si>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</si>
  <si>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</si>
  <si>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</si>
  <si>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</si>
  <si>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</si>
  <si>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</si>
  <si>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</si>
  <si>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</si>
  <si>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</si>
  <si>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</si>
  <si>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</si>
  <si>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</si>
  <si>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</si>
  <si>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</si>
  <si>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</si>
  <si>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</si>
  <si>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</si>
  <si>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</si>
  <si>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</si>
  <si>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</si>
  <si>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</si>
  <si>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</si>
  <si>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</si>
  <si>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</si>
  <si>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</si>
  <si>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</si>
  <si>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</si>
  <si>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</si>
  <si>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</si>
  <si>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</si>
  <si>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</si>
  <si>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</si>
  <si>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</si>
  <si>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</si>
  <si>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</si>
  <si>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</si>
  <si>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</si>
  <si>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</si>
  <si>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</si>
  <si>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</si>
  <si>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</si>
  <si>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</si>
  <si>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</si>
  <si>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</si>
  <si>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</si>
  <si>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</si>
  <si>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</si>
  <si>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</si>
  <si>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</si>
  <si>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</si>
  <si>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</si>
  <si>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</si>
  <si>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</si>
  <si>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</si>
  <si>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</si>
  <si>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</si>
  <si>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</si>
  <si>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</si>
  <si>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</si>
  <si>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</si>
  <si>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</si>
  <si>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</si>
  <si>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</si>
  <si>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</si>
  <si>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</si>
  <si>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</si>
  <si>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</si>
  <si>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</si>
  <si>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</si>
  <si>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</si>
  <si>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</si>
  <si>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</si>
  <si>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</si>
  <si>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</si>
  <si>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</si>
  <si>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</si>
  <si>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</si>
  <si>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</si>
  <si>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</si>
  <si>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</si>
  <si>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</si>
  <si>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</si>
  <si>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</si>
  <si>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</si>
  <si>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</si>
  <si>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</si>
  <si>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</si>
  <si>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</si>
  <si>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</si>
  <si>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</si>
  <si>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</si>
  <si>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</si>
  <si>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</si>
  <si>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</si>
  <si>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</si>
  <si>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</si>
  <si>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</si>
  <si>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</si>
  <si>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</si>
  <si>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</si>
  <si>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</si>
  <si>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</si>
  <si>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</si>
  <si>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</si>
  <si>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</si>
  <si>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</si>
  <si>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</si>
  <si>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</si>
  <si>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</si>
  <si>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</si>
  <si>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</si>
  <si>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</si>
  <si>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</si>
  <si>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</si>
  <si>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</si>
  <si>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</si>
  <si>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</si>
  <si>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</si>
  <si>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</si>
  <si>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</si>
  <si>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</si>
  <si>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</si>
  <si>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</si>
  <si>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</si>
  <si>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</si>
  <si>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</si>
  <si>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</si>
  <si>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</si>
  <si>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</si>
  <si>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</si>
  <si>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</si>
  <si>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</si>
  <si>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</si>
  <si>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</si>
  <si>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</si>
  <si>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</si>
  <si>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</si>
  <si>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</si>
  <si>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</si>
  <si>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</si>
  <si>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</si>
  <si>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</si>
  <si>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</si>
  <si>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</si>
  <si>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</si>
  <si>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</si>
  <si>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</si>
  <si>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</si>
  <si>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</si>
  <si>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</si>
  <si>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</si>
  <si>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</si>
  <si>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</si>
  <si>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</si>
  <si>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</si>
  <si>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</si>
  <si>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</si>
  <si>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</si>
  <si>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</si>
  <si>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</si>
  <si>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</si>
  <si>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</si>
  <si>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</si>
  <si>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</si>
  <si>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</si>
  <si>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</si>
  <si>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</si>
  <si>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</si>
  <si>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</si>
  <si>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</si>
  <si>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</si>
  <si>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</si>
  <si>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</si>
  <si>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</si>
  <si>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</si>
  <si>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</si>
  <si>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</si>
  <si>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</si>
  <si>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</si>
  <si>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</si>
  <si>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</si>
  <si>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</si>
  <si>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</si>
  <si>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</si>
  <si>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</si>
  <si>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</si>
  <si>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</si>
  <si>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</si>
  <si>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</si>
  <si>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</si>
  <si>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</si>
  <si>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</si>
  <si>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</si>
  <si>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</si>
  <si>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</si>
  <si>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</si>
  <si>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</si>
  <si>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</si>
  <si>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</si>
  <si>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</si>
  <si>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</si>
  <si>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</si>
  <si>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</si>
  <si>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</si>
  <si>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</si>
  <si>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</si>
  <si>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</si>
  <si>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</si>
  <si>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</si>
  <si>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</si>
  <si>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</si>
  <si>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</si>
  <si>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</si>
  <si>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</si>
  <si>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</si>
  <si>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</si>
  <si>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</si>
  <si>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</si>
  <si>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</si>
  <si>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</si>
  <si>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</si>
  <si>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</si>
  <si>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</si>
  <si>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</si>
  <si>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</si>
  <si>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</si>
  <si>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</si>
  <si>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</si>
  <si>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</si>
  <si>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</si>
  <si>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</si>
  <si>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</si>
  <si>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</si>
  <si>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</si>
  <si>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</si>
  <si>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</si>
  <si>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</si>
  <si>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</si>
  <si>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</si>
  <si>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</si>
  <si>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</si>
  <si>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</si>
  <si>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</si>
  <si>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</si>
  <si>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</si>
  <si>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</si>
  <si>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</si>
  <si>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</si>
  <si>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</si>
  <si>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</si>
  <si>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</si>
  <si>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</si>
  <si>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</si>
  <si>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</si>
  <si>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</si>
  <si>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</si>
  <si>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</si>
  <si>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</si>
  <si>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</si>
  <si>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</si>
  <si>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</si>
  <si>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</si>
  <si>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</si>
  <si>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</si>
  <si>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</si>
  <si>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</si>
  <si>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</si>
  <si>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</si>
  <si>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</si>
  <si>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</si>
  <si>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</si>
  <si>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</si>
  <si>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</si>
  <si>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</si>
  <si>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</si>
  <si>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</si>
  <si>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</si>
  <si>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</si>
  <si>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</si>
  <si>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</si>
  <si>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</si>
  <si>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</si>
  <si>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</si>
  <si>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</si>
  <si>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</si>
  <si>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</si>
  <si>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</si>
  <si>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</si>
  <si>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</si>
  <si>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</si>
  <si>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</si>
  <si>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</si>
  <si>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</si>
  <si>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</si>
  <si>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</si>
  <si>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</si>
  <si>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</si>
  <si>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</si>
  <si>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</si>
  <si>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</si>
  <si>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</si>
  <si>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</si>
  <si>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</si>
  <si>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</si>
  <si>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</si>
  <si>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</si>
  <si>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</si>
  <si>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</si>
  <si>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</si>
  <si>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</si>
  <si>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</si>
  <si>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</si>
  <si>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</si>
  <si>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</si>
  <si>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</si>
  <si>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</si>
  <si>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</si>
  <si>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</si>
  <si>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</si>
  <si>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</si>
  <si>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</si>
  <si>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</si>
  <si>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</si>
  <si>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</si>
  <si>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</si>
  <si>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</si>
  <si>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</si>
  <si>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</si>
  <si>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</si>
  <si>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</si>
  <si>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</si>
  <si>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</si>
  <si>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</si>
  <si>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</si>
  <si>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</si>
  <si>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</si>
  <si>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</si>
  <si>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</si>
  <si>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</si>
  <si>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</si>
  <si>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</si>
  <si>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</si>
  <si>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</si>
  <si>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</si>
  <si>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</si>
  <si>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</si>
  <si>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</si>
  <si>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</si>
  <si>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</si>
  <si>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</si>
  <si>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</si>
  <si>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</si>
  <si>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</si>
  <si>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</si>
  <si>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</si>
  <si>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</si>
  <si>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</si>
  <si>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</si>
  <si>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</si>
  <si>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</si>
  <si>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</si>
  <si>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</si>
  <si>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</si>
  <si>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</si>
  <si>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</si>
  <si>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</si>
  <si>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</si>
  <si>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</si>
  <si>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</si>
  <si>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</si>
  <si>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</si>
  <si>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</si>
  <si>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</si>
  <si>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</si>
  <si>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</si>
  <si>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</si>
  <si>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</si>
  <si>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</si>
  <si>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</si>
  <si>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</si>
  <si>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</si>
  <si>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</si>
  <si>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</si>
  <si>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</si>
  <si>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</si>
  <si>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</si>
  <si>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</si>
  <si>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</si>
  <si>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</si>
  <si>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</si>
  <si>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</si>
  <si>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</si>
  <si>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</si>
  <si>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</si>
  <si>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</si>
  <si>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</si>
  <si>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</si>
  <si>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</si>
  <si>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</si>
  <si>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</si>
  <si>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</si>
  <si>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</si>
  <si>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</si>
  <si>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</si>
  <si>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</si>
  <si>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</si>
  <si>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</si>
  <si>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</si>
  <si>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</si>
  <si>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</si>
  <si>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</si>
  <si>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</si>
  <si>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</si>
  <si>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</si>
  <si>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</si>
  <si>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</si>
  <si>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</si>
  <si>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</si>
  <si>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</si>
  <si>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</si>
  <si>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</si>
  <si>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</si>
  <si>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</si>
  <si>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</si>
  <si>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</si>
  <si>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</si>
  <si>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</si>
  <si>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</si>
  <si>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</si>
  <si>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</si>
  <si>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</si>
  <si>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</si>
  <si>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</si>
  <si>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</si>
  <si>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</si>
  <si>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</si>
  <si>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</si>
  <si>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</si>
  <si>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</si>
  <si>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</si>
  <si>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</si>
  <si>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</si>
  <si>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</si>
  <si>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</si>
  <si>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</si>
  <si>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</si>
  <si>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</si>
  <si>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</si>
  <si>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</si>
  <si>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</si>
  <si>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</si>
  <si>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</si>
  <si>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</si>
  <si>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</si>
  <si>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</si>
  <si>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</si>
  <si>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</si>
  <si>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</si>
  <si>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</si>
  <si>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</si>
  <si>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</si>
  <si>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</si>
  <si>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</si>
  <si>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</si>
  <si>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</si>
  <si>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</si>
  <si>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</si>
  <si>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</si>
  <si>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</si>
  <si>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</si>
  <si>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</si>
  <si>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</si>
  <si>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</si>
  <si>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</si>
  <si>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</si>
  <si>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</si>
  <si>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</si>
  <si>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</si>
  <si>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</si>
  <si>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</si>
  <si>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</si>
  <si>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</si>
  <si>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</si>
  <si>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</si>
  <si>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</si>
  <si>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</si>
  <si>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</si>
  <si>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</si>
  <si>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</si>
  <si>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</si>
  <si>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</si>
  <si>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</si>
  <si>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</si>
  <si>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</si>
  <si>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</si>
  <si>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</si>
  <si>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</si>
  <si>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</si>
  <si>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</si>
  <si>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</si>
  <si>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</si>
  <si>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</si>
  <si>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</si>
  <si>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</si>
  <si>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</si>
  <si>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</si>
  <si>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</si>
  <si>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</si>
  <si>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</si>
  <si>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</si>
  <si>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</si>
  <si>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</si>
  <si>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</si>
  <si>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</si>
  <si>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</si>
  <si>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</si>
  <si>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</si>
  <si>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</si>
  <si>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</si>
  <si>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</si>
  <si>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</si>
  <si>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</si>
  <si>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</si>
  <si>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</si>
  <si>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</si>
  <si>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</si>
  <si>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</si>
  <si>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</si>
  <si>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</si>
  <si>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</si>
  <si>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</si>
  <si>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</si>
  <si>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</si>
  <si>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</si>
  <si>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</si>
  <si>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</si>
  <si>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</si>
  <si>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</si>
  <si>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</si>
  <si>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</si>
  <si>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</si>
  <si>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</si>
  <si>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</si>
  <si>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</si>
  <si>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</si>
  <si>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</si>
  <si>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</si>
  <si>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</si>
  <si>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</si>
  <si>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</si>
  <si>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</si>
  <si>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</si>
  <si>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</si>
  <si>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</si>
  <si>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</si>
  <si>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</si>
  <si>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</si>
  <si>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</si>
  <si>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</si>
  <si>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</si>
  <si>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</si>
  <si>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</si>
  <si>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</si>
  <si>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</si>
  <si>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</si>
  <si>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</si>
  <si>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</si>
  <si>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</si>
  <si>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</si>
  <si>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</si>
  <si>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</si>
  <si>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</si>
  <si>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</si>
  <si>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</si>
  <si>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</si>
  <si>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</si>
  <si>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</si>
  <si>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</si>
  <si>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</si>
  <si>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</si>
  <si>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</si>
  <si>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</si>
  <si>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</si>
  <si>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</si>
  <si>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</si>
  <si>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</si>
  <si>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</si>
  <si>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</si>
  <si>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</si>
  <si>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</si>
  <si>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</si>
  <si>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</si>
  <si>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</si>
  <si>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</si>
  <si>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</si>
  <si>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</si>
  <si>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</si>
  <si>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</si>
  <si>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</si>
  <si>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</si>
  <si>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</si>
  <si>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</si>
  <si>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</si>
  <si>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</si>
  <si>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</si>
  <si>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</si>
  <si>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</si>
  <si>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</si>
  <si>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</si>
  <si>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</si>
  <si>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</si>
  <si>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</si>
  <si>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</si>
  <si>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</si>
  <si>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</si>
  <si>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</si>
  <si>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</si>
  <si>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</si>
  <si>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</si>
  <si>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</si>
  <si>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</si>
  <si>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</si>
  <si>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</si>
  <si>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</si>
  <si>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</si>
  <si>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</si>
  <si>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</si>
  <si>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</si>
  <si>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</si>
  <si>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</si>
  <si>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</si>
  <si>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</si>
  <si>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</si>
  <si>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</si>
  <si>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</si>
  <si>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</si>
  <si>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</si>
  <si>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</si>
  <si>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</si>
  <si>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</si>
  <si>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</si>
  <si>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</si>
  <si>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</si>
  <si>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</si>
  <si>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</si>
  <si>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</si>
  <si>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</si>
  <si>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</si>
  <si>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</si>
  <si>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</si>
  <si>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</si>
  <si>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</si>
  <si>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</si>
  <si>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</si>
  <si>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</si>
  <si>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</si>
  <si>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</si>
  <si>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</si>
  <si>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</si>
  <si>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</si>
  <si>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</si>
  <si>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</si>
  <si>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</si>
  <si>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</si>
  <si>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</si>
  <si>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</si>
  <si>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</si>
  <si>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</si>
  <si>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</si>
  <si>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</si>
  <si>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</si>
  <si>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</si>
  <si>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</si>
  <si>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</si>
  <si>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</si>
  <si>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</si>
  <si>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</si>
  <si>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</si>
  <si>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</si>
  <si>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</si>
  <si>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</si>
  <si>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</si>
  <si>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</si>
  <si>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</si>
  <si>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</si>
  <si>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</si>
  <si>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</si>
  <si>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</si>
  <si>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</si>
  <si>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</si>
  <si>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</si>
  <si>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</si>
  <si>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</si>
  <si>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</si>
  <si>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</si>
  <si>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</si>
  <si>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</si>
  <si>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</si>
  <si>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</si>
  <si>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</si>
  <si>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</si>
  <si>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</si>
  <si>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</si>
  <si>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</si>
  <si>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</si>
  <si>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</si>
  <si>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</si>
  <si>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</si>
  <si>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</si>
  <si>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</si>
  <si>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</si>
  <si>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</si>
  <si>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</si>
  <si>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</si>
  <si>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</si>
  <si>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</si>
  <si>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</si>
  <si>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</si>
  <si>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</si>
  <si>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</si>
  <si>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</si>
  <si>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</si>
  <si>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</si>
  <si>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</si>
  <si>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</si>
  <si>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</si>
  <si>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</si>
  <si>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</si>
  <si>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</si>
  <si>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</si>
  <si>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</si>
  <si>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</si>
  <si>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</si>
  <si>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</si>
  <si>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</si>
  <si>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</si>
  <si>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</si>
  <si>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</si>
  <si>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</si>
  <si>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</si>
  <si>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</si>
  <si>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</si>
  <si>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</si>
  <si>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</si>
  <si>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</si>
  <si>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</si>
  <si>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</si>
  <si>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</si>
  <si>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</si>
  <si>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</si>
  <si>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</si>
  <si>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</si>
  <si>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</si>
  <si>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</si>
  <si>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</si>
  <si>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</si>
  <si>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</si>
  <si>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</si>
  <si>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</si>
  <si>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</si>
  <si>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</si>
  <si>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</si>
  <si>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</si>
  <si>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</si>
  <si>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</si>
  <si>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</si>
  <si>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</si>
  <si>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</si>
  <si>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</si>
  <si>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</si>
  <si>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</si>
  <si>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</si>
  <si>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</si>
  <si>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</si>
  <si>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</si>
  <si>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</si>
  <si>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</si>
  <si>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</si>
  <si>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</si>
  <si>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</si>
  <si>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</si>
  <si>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</si>
  <si>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</si>
  <si>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</si>
  <si>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</si>
  <si>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</si>
  <si>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</si>
  <si>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</si>
  <si>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</si>
  <si>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</si>
  <si>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</si>
  <si>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</si>
  <si>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</si>
  <si>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</si>
  <si>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</si>
  <si>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</si>
  <si>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</si>
  <si>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</si>
  <si>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</si>
  <si>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</si>
  <si>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</si>
  <si>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</si>
  <si>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</si>
  <si>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</si>
  <si>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</si>
  <si>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</si>
  <si>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</si>
  <si>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</si>
  <si>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</si>
  <si>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</si>
  <si>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</si>
  <si>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</si>
  <si>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</si>
  <si>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</si>
  <si>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</si>
  <si>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</si>
  <si>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</si>
  <si>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</si>
  <si>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</si>
  <si>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</si>
  <si>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</si>
  <si>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</si>
  <si>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</si>
  <si>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</si>
  <si>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</si>
  <si>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</si>
  <si>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</si>
  <si>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</si>
  <si>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</si>
  <si>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</si>
  <si>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</si>
  <si>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</si>
  <si>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</si>
  <si>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</si>
  <si>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</si>
  <si>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</si>
  <si>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</si>
  <si>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</si>
  <si>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</si>
  <si>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</si>
  <si>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</si>
  <si>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</si>
  <si>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</si>
  <si>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</si>
  <si>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</si>
  <si>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</si>
  <si>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</si>
  <si>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</si>
  <si>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</si>
  <si>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</si>
  <si>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</si>
  <si>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</si>
  <si>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</si>
  <si>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</si>
  <si>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</si>
  <si>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</si>
  <si>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</si>
  <si>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</si>
  <si>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</si>
  <si>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</si>
  <si>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</si>
  <si>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</si>
  <si>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</si>
  <si>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</si>
  <si>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</si>
  <si>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</si>
  <si>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</si>
  <si>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</si>
  <si>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</si>
  <si>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</si>
  <si>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</si>
  <si>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</si>
  <si>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</si>
  <si>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</si>
  <si>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</si>
  <si>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</si>
  <si>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</si>
  <si>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</si>
  <si>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</si>
  <si>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</si>
  <si>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</si>
  <si>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</si>
  <si>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</si>
  <si>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</si>
  <si>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</si>
  <si>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</si>
  <si>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</si>
  <si>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</si>
  <si>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</si>
  <si>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</si>
  <si>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</si>
  <si>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</si>
  <si>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</si>
  <si>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</si>
  <si>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</si>
  <si>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</si>
  <si>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</si>
  <si>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</si>
  <si>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</si>
  <si>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</si>
  <si>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</si>
  <si>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</si>
  <si>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</si>
  <si>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</si>
  <si>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</si>
  <si>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</si>
  <si>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</si>
  <si>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</si>
  <si>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</si>
  <si>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</si>
  <si>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</si>
  <si>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</si>
  <si>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</si>
  <si>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</si>
  <si>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</si>
  <si>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</si>
  <si>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</si>
  <si>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</si>
  <si>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</si>
  <si>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</si>
  <si>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</si>
  <si>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</si>
  <si>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</si>
  <si>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</si>
  <si>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</si>
  <si>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</si>
  <si>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</si>
  <si>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</si>
  <si>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</si>
  <si>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</si>
  <si>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</si>
  <si>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</si>
  <si>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</si>
  <si>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</si>
  <si>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</si>
  <si>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</si>
  <si>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</si>
  <si>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</si>
  <si>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</si>
  <si>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</si>
  <si>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</si>
  <si>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</si>
  <si>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</si>
  <si>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</si>
  <si>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</si>
  <si>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</si>
  <si>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</si>
  <si>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</si>
  <si>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</si>
  <si>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</si>
  <si>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</si>
  <si>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</si>
  <si>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</si>
  <si>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</si>
  <si>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</si>
  <si>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</si>
  <si>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</si>
  <si>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</si>
  <si>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</si>
  <si>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</si>
  <si>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</si>
  <si>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</si>
  <si>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</si>
  <si>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</si>
  <si>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</si>
  <si>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</si>
  <si>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</si>
  <si>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</si>
  <si>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</si>
  <si>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</si>
  <si>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</si>
  <si>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</si>
  <si>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</si>
  <si>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</si>
  <si>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</si>
  <si>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</si>
  <si>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</si>
  <si>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</si>
  <si>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</si>
  <si>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</si>
  <si>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</si>
  <si>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</si>
  <si>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</si>
  <si>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</si>
  <si>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</si>
  <si>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</si>
  <si>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</si>
  <si>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</si>
  <si>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</si>
  <si>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</si>
  <si>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</si>
  <si>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</si>
  <si>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</si>
  <si>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</si>
  <si>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</si>
  <si>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</si>
  <si>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</si>
  <si>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</si>
  <si>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</si>
  <si>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</si>
  <si>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</si>
  <si>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</si>
  <si>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</si>
  <si>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</si>
  <si>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</si>
  <si>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</si>
  <si>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</si>
  <si>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</si>
  <si>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</si>
  <si>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</si>
  <si>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</si>
  <si>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</si>
  <si>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</si>
  <si>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</si>
  <si>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</si>
  <si>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</si>
  <si>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</si>
  <si>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</si>
  <si>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</si>
  <si>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</si>
  <si>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</si>
  <si>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</si>
  <si>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</si>
  <si>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</si>
  <si>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</si>
  <si>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</si>
  <si>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</si>
  <si>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</si>
  <si>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</si>
  <si>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</si>
  <si>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</si>
  <si>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</si>
  <si>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</si>
  <si>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</si>
  <si>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</si>
  <si>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</si>
  <si>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</si>
  <si>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</si>
  <si>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</si>
  <si>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</si>
  <si>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</si>
  <si>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</si>
  <si>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</si>
  <si>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</si>
  <si>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</si>
  <si>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</si>
  <si>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</si>
  <si>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</si>
  <si>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</si>
  <si>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</si>
  <si>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</si>
  <si>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</si>
  <si>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</si>
  <si>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</si>
  <si>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</si>
  <si>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</si>
  <si>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</si>
  <si>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</si>
  <si>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</si>
  <si>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</si>
  <si>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</si>
  <si>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</si>
  <si>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</si>
  <si>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</si>
  <si>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</si>
  <si>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</si>
  <si>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</si>
  <si>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</si>
  <si>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</si>
  <si>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</si>
  <si>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</si>
  <si>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</si>
  <si>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</si>
  <si>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</si>
  <si>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</si>
  <si>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</si>
  <si>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</si>
  <si>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</si>
  <si>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</si>
  <si>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</si>
  <si>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</si>
  <si>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</si>
  <si>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</si>
  <si>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</si>
  <si>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</si>
  <si>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</si>
  <si>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</si>
  <si>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</si>
  <si>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</si>
  <si>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</si>
  <si>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</si>
  <si>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</si>
  <si>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</si>
  <si>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</si>
  <si>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</si>
  <si>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</si>
  <si>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</si>
  <si>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</si>
  <si>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</si>
  <si>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</si>
  <si>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</si>
  <si>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</si>
  <si>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</si>
  <si>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</si>
  <si>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</si>
  <si>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</si>
  <si>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</si>
  <si>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</si>
  <si>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</si>
  <si>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</si>
  <si>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</si>
  <si>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</si>
  <si>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</si>
  <si>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</si>
  <si>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</si>
  <si>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</si>
  <si>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</si>
  <si>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</si>
  <si>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</si>
  <si>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</si>
  <si>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</si>
  <si>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</si>
  <si>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</si>
  <si>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</si>
  <si>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</si>
  <si>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</si>
  <si>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</si>
  <si>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</si>
  <si>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</si>
  <si>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</si>
  <si>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</si>
  <si>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</si>
  <si>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</si>
  <si>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</si>
  <si>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</si>
  <si>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</si>
  <si>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</si>
  <si>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</si>
  <si>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</si>
  <si>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</si>
  <si>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</si>
  <si>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</si>
  <si>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</si>
  <si>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</si>
  <si>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</si>
  <si>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</si>
  <si>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</si>
  <si>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</si>
  <si>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</si>
  <si>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</si>
  <si>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</si>
  <si>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</si>
  <si>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</si>
  <si>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</si>
  <si>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</si>
  <si>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</si>
  <si>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</si>
  <si>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</si>
  <si>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</si>
  <si>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</si>
  <si>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</si>
  <si>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</si>
  <si>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</si>
  <si>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</si>
  <si>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</si>
  <si>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</si>
  <si>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</si>
  <si>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</si>
  <si>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</si>
  <si>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</si>
  <si>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</si>
  <si>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</si>
  <si>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</si>
  <si>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</si>
  <si>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</si>
  <si>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</si>
  <si>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</si>
  <si>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</si>
  <si>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</si>
  <si>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</si>
  <si>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</si>
  <si>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</si>
  <si>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</si>
  <si>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</si>
  <si>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</si>
  <si>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</si>
  <si>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</si>
  <si>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</si>
  <si>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</si>
  <si>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</si>
  <si>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</si>
  <si>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</si>
  <si>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</si>
  <si>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</si>
  <si>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</si>
  <si>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</si>
  <si>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</si>
  <si>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</si>
  <si>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</si>
  <si>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</si>
  <si>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</si>
  <si>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</si>
  <si>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</si>
  <si>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</si>
  <si>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</si>
  <si>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</si>
  <si>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</si>
  <si>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</si>
  <si>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</si>
  <si>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</si>
  <si>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</si>
  <si>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</si>
  <si>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</si>
  <si>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</si>
  <si>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</si>
  <si>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</si>
  <si>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</si>
  <si>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</si>
  <si>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</si>
  <si>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</si>
  <si>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</si>
  <si>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</si>
  <si>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</si>
  <si>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</si>
  <si>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</si>
  <si>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</si>
  <si>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</si>
  <si>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</si>
  <si>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</si>
  <si>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</si>
  <si>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</si>
  <si>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</si>
  <si>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</si>
  <si>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</si>
  <si>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</si>
  <si>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</si>
  <si>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</si>
  <si>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</si>
  <si>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</si>
  <si>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</si>
  <si>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</si>
  <si>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</si>
  <si>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</si>
  <si>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</si>
  <si>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</si>
  <si>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</si>
  <si>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</si>
  <si>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</si>
  <si>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</si>
  <si>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</si>
  <si>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</si>
  <si>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</si>
  <si>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</si>
  <si>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</si>
  <si>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</si>
  <si>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</si>
  <si>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</si>
  <si>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</si>
  <si>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</si>
  <si>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</si>
  <si>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</si>
  <si>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</si>
  <si>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</si>
  <si>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</si>
  <si>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</si>
  <si>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</si>
  <si>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</si>
  <si>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</si>
  <si>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</si>
  <si>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</si>
  <si>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</si>
  <si>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</si>
  <si>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</si>
  <si>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</si>
  <si>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</si>
  <si>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</si>
  <si>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</si>
  <si>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</si>
  <si>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</si>
  <si>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</si>
  <si>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</si>
  <si>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</si>
  <si>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</si>
  <si>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</si>
  <si>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</si>
  <si>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</si>
  <si>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</si>
  <si>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</si>
  <si>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</si>
  <si>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</si>
  <si>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</si>
  <si>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</si>
  <si>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</si>
  <si>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</si>
  <si>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</si>
  <si>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</si>
  <si>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</si>
  <si>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</si>
  <si>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</si>
  <si>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</si>
  <si>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</si>
  <si>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</si>
  <si>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</si>
  <si>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</si>
  <si>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</si>
  <si>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</si>
  <si>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</si>
  <si>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</si>
  <si>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</si>
  <si>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</si>
  <si>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</si>
  <si>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</si>
  <si>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</si>
  <si>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</si>
  <si>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</si>
  <si>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</si>
  <si>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</si>
  <si>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</si>
  <si>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</si>
  <si>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</si>
  <si>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</si>
  <si>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</si>
  <si>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</si>
  <si>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</si>
  <si>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</si>
  <si>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</si>
  <si>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</si>
  <si>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</si>
  <si>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</si>
  <si>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</si>
  <si>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</si>
  <si>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</si>
  <si>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</si>
  <si>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</si>
  <si>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</si>
  <si>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</si>
  <si>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</si>
  <si>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</si>
  <si>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</si>
  <si>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</si>
  <si>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</si>
  <si>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</si>
  <si>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</si>
  <si>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</si>
  <si>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</si>
  <si>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</si>
  <si>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</si>
  <si>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</si>
  <si>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</si>
  <si>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</si>
  <si>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</si>
  <si>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</si>
  <si>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</si>
  <si>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</si>
  <si>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</si>
  <si>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</si>
  <si>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</si>
  <si>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</si>
  <si>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</si>
  <si>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</si>
  <si>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</si>
  <si>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</si>
  <si>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</si>
  <si>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</si>
  <si>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</si>
  <si>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</si>
  <si>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</si>
  <si>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</si>
  <si>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</si>
  <si>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</si>
  <si>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</si>
  <si>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</si>
  <si>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</si>
  <si>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</si>
  <si>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</si>
  <si>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</si>
  <si>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</si>
  <si>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</si>
  <si>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</si>
  <si>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</si>
  <si>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</si>
  <si>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</si>
  <si>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</si>
  <si>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</si>
  <si>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</si>
  <si>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</si>
  <si>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</si>
  <si>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</si>
  <si>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</si>
  <si>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</si>
  <si>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</si>
  <si>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</si>
  <si>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</si>
  <si>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</si>
  <si>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</si>
  <si>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</si>
  <si>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</si>
  <si>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</si>
  <si>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</si>
  <si>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</si>
  <si>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</si>
  <si>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</si>
  <si>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</si>
  <si>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</si>
  <si>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</si>
  <si>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</si>
  <si>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</si>
  <si>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</si>
  <si>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</si>
  <si>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</si>
  <si>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</si>
  <si>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</si>
  <si>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</si>
  <si>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</si>
  <si>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</si>
  <si>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</si>
  <si>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</si>
  <si>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</si>
  <si>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</si>
  <si>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</si>
  <si>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</si>
  <si>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</si>
  <si>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</si>
  <si>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</si>
  <si>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</si>
  <si>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</si>
  <si>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</si>
  <si>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</si>
  <si>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</si>
  <si>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</si>
  <si>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</si>
  <si>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</si>
  <si>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</si>
  <si>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</si>
  <si>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</si>
  <si>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</si>
  <si>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</si>
  <si>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</si>
  <si>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</si>
  <si>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</si>
  <si>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</si>
  <si>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</si>
  <si>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</si>
  <si>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</si>
  <si>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</si>
  <si>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</si>
  <si>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</si>
  <si>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</si>
  <si>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</si>
  <si>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</si>
  <si>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</si>
  <si>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</si>
  <si>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</si>
  <si>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</si>
  <si>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</si>
  <si>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</si>
  <si>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</si>
  <si>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</si>
  <si>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</si>
  <si>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</si>
  <si>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</si>
  <si>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</si>
  <si>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</si>
  <si>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</si>
  <si>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</si>
  <si>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</si>
  <si>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</si>
  <si>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</si>
  <si>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</si>
  <si>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</si>
  <si>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</si>
  <si>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</si>
  <si>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</si>
  <si>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</si>
  <si>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</si>
  <si>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</si>
  <si>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</si>
  <si>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</si>
  <si>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</si>
  <si>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</si>
  <si>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</si>
  <si>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</si>
  <si>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</si>
  <si>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</si>
  <si>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</si>
  <si>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</si>
  <si>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</si>
  <si>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</si>
  <si>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</si>
  <si>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</si>
  <si>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</si>
  <si>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</si>
  <si>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</si>
  <si>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</si>
  <si>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</si>
  <si>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</si>
  <si>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</si>
  <si>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</si>
  <si>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</si>
  <si>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</si>
  <si>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</si>
  <si>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</si>
  <si>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</si>
  <si>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</si>
  <si>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</si>
  <si>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</si>
  <si>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</si>
  <si>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</si>
  <si>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</si>
  <si>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</si>
  <si>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</si>
  <si>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</si>
  <si>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</si>
  <si>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</si>
  <si>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</si>
  <si>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</si>
  <si>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</si>
  <si>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</si>
  <si>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</si>
  <si>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</si>
  <si>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</si>
  <si>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</si>
  <si>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</si>
  <si>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</si>
  <si>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</si>
  <si>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</si>
  <si>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</si>
  <si>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</si>
  <si>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</si>
  <si>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</si>
  <si>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</si>
  <si>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</si>
  <si>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</si>
  <si>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</si>
  <si>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</si>
  <si>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</si>
  <si>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</si>
  <si>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</si>
  <si>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</si>
  <si>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</si>
  <si>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</si>
  <si>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</si>
  <si>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</si>
  <si>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</si>
  <si>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</si>
  <si>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</si>
  <si>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</si>
  <si>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</si>
  <si>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</si>
  <si>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</si>
  <si>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</si>
  <si>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</si>
  <si>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</si>
  <si>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</si>
  <si>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</si>
  <si>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</si>
  <si>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</si>
  <si>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</si>
  <si>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</si>
  <si>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</si>
  <si>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</si>
  <si>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</si>
  <si>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</si>
  <si>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</si>
  <si>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</si>
  <si>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</si>
  <si>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</si>
  <si>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</si>
  <si>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</si>
  <si>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</si>
  <si>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</si>
  <si>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</si>
  <si>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</si>
  <si>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</si>
  <si>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</si>
  <si>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</si>
  <si>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</si>
  <si>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</si>
  <si>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</si>
  <si>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</si>
  <si>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</si>
  <si>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</si>
  <si>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</si>
  <si>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</si>
  <si>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</si>
  <si>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</si>
  <si>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</si>
  <si>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</si>
  <si>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</si>
  <si>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</si>
  <si>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</si>
  <si>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</si>
  <si>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</si>
  <si>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</si>
  <si>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</si>
  <si>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</si>
  <si>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</si>
  <si>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</si>
  <si>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</si>
  <si>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</si>
  <si>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</si>
  <si>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</si>
  <si>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</si>
  <si>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</si>
  <si>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</si>
  <si>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</si>
  <si>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</si>
  <si>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</si>
  <si>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</si>
  <si>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</si>
  <si>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</si>
  <si>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</si>
  <si>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</si>
  <si>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</si>
  <si>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</si>
  <si>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</si>
  <si>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</si>
  <si>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</si>
  <si>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</si>
  <si>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</si>
  <si>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</si>
  <si>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</si>
  <si>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</si>
  <si>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</si>
  <si>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</si>
  <si>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</si>
  <si>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</si>
  <si>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</si>
  <si>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</si>
  <si>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</si>
  <si>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</si>
  <si>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</si>
  <si>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</si>
  <si>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</si>
  <si>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</si>
  <si>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</si>
  <si>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</si>
  <si>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</si>
  <si>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</si>
  <si>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</si>
  <si>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</si>
  <si>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</si>
  <si>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</si>
  <si>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</si>
  <si>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</si>
  <si>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</si>
  <si>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</si>
  <si>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</si>
  <si>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</si>
  <si>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</si>
  <si>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</si>
  <si>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</si>
  <si>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</si>
  <si>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</si>
  <si>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</si>
  <si>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</si>
  <si>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</si>
  <si>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</si>
  <si>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</si>
  <si>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</si>
  <si>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</si>
  <si>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</si>
  <si>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</si>
  <si>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</si>
  <si>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</si>
  <si>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</si>
  <si>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</si>
  <si>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</si>
  <si>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</si>
  <si>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</si>
  <si>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</si>
  <si>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</si>
  <si>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</si>
  <si>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</si>
  <si>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</si>
  <si>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</si>
  <si>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</si>
  <si>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</si>
  <si>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</si>
  <si>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</si>
  <si>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</si>
  <si>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</si>
  <si>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</si>
  <si>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</si>
  <si>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</si>
  <si>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</si>
  <si>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</si>
  <si>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</si>
  <si>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</si>
  <si>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</si>
  <si>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</si>
  <si>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</si>
  <si>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</si>
  <si>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</si>
  <si>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</si>
  <si>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</si>
  <si>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</si>
  <si>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</si>
  <si>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</si>
  <si>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</si>
  <si>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</si>
  <si>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</si>
  <si>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</si>
  <si>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</si>
  <si>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</si>
  <si>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</si>
  <si>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</si>
  <si>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</si>
  <si>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</si>
  <si>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</si>
  <si>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</si>
  <si>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</si>
  <si>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</si>
  <si>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</si>
  <si>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</si>
  <si>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</si>
  <si>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</si>
  <si>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</si>
  <si>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</si>
  <si>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</si>
  <si>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</si>
  <si>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</si>
  <si>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</si>
  <si>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</si>
  <si>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</si>
  <si>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</si>
  <si>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</si>
  <si>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</si>
  <si>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</si>
  <si>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</si>
  <si>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</si>
  <si>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</si>
  <si>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</si>
  <si>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</si>
  <si>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</si>
  <si>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</si>
  <si>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</si>
  <si>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</si>
  <si>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</si>
  <si>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</si>
  <si>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</si>
  <si>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</si>
  <si>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</si>
  <si>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</si>
  <si>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</si>
  <si>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</si>
  <si>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</si>
  <si>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</si>
  <si>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</si>
  <si>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</si>
  <si>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</si>
  <si>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</si>
  <si>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</si>
  <si>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</si>
  <si>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</si>
  <si>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</si>
  <si>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</si>
  <si>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</si>
  <si>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</si>
  <si>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</si>
  <si>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</si>
  <si>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</si>
  <si>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</si>
  <si>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</si>
  <si>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</si>
  <si>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</si>
  <si>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</si>
  <si>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</si>
  <si>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</si>
  <si>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</si>
  <si>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</si>
  <si>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</si>
  <si>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</si>
  <si>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</si>
  <si>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</si>
  <si>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</si>
  <si>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</si>
  <si>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</si>
  <si>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</si>
  <si>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</si>
  <si>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</si>
  <si>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</si>
  <si>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</si>
  <si>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</si>
  <si>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</si>
  <si>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</si>
  <si>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</si>
  <si>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</si>
  <si>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</si>
  <si>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</si>
  <si>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</si>
  <si>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</si>
  <si>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</si>
  <si>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</si>
  <si>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</si>
  <si>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</si>
  <si>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</si>
  <si>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</si>
  <si>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</si>
  <si>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</si>
  <si>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</si>
  <si>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</si>
  <si>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</si>
  <si>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</si>
  <si>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</si>
  <si>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</si>
  <si>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</si>
  <si>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</si>
  <si>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</si>
  <si>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</si>
  <si>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</si>
  <si>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</si>
  <si>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</si>
  <si>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</si>
  <si>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</si>
  <si>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</si>
  <si>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</si>
  <si>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</si>
  <si>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</si>
  <si>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</si>
  <si>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</si>
  <si>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</si>
  <si>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</si>
  <si>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</si>
  <si>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</si>
  <si>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</si>
  <si>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</si>
  <si>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</si>
  <si>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</si>
  <si>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</si>
  <si>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</si>
  <si>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</si>
  <si>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</si>
  <si>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</si>
  <si>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</si>
  <si>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</si>
  <si>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</si>
  <si>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</si>
  <si>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</si>
  <si>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</si>
  <si>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</si>
  <si>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</si>
  <si>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</si>
  <si>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</si>
  <si>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</si>
  <si>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</si>
  <si>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</si>
  <si>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</si>
  <si>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</si>
  <si>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</si>
  <si>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</si>
  <si>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</si>
  <si>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</si>
  <si>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</si>
  <si>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</si>
  <si>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</si>
  <si>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</si>
  <si>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</si>
  <si>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</si>
  <si>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</si>
  <si>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</si>
  <si>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</si>
  <si>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</si>
  <si>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</si>
  <si>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</si>
  <si>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</si>
  <si>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</si>
  <si>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</si>
  <si>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</si>
  <si>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</si>
  <si>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</si>
  <si>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</si>
  <si>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</si>
  <si>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</si>
  <si>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</si>
  <si>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</si>
  <si>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</si>
  <si>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</si>
  <si>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</si>
  <si>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</si>
  <si>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</si>
  <si>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</si>
  <si>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</si>
  <si>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</si>
  <si>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</si>
  <si>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</si>
  <si>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</si>
  <si>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</si>
  <si>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</si>
  <si>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</si>
  <si>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</si>
  <si>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</si>
  <si>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</si>
  <si>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</si>
  <si>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</si>
  <si>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</si>
  <si>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</si>
  <si>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</si>
  <si>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</si>
  <si>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</si>
  <si>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</si>
  <si>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</si>
  <si>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</si>
  <si>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</si>
  <si>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</si>
  <si>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</si>
  <si>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</si>
  <si>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</si>
  <si>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</si>
  <si>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</si>
  <si>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</si>
  <si>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</si>
  <si>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</si>
  <si>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</si>
  <si>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</si>
  <si>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</si>
  <si>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</si>
  <si>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</si>
  <si>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</si>
  <si>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</si>
  <si>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</si>
  <si>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</si>
  <si>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</si>
  <si>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</si>
  <si>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</si>
  <si>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</si>
  <si>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</si>
  <si>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</si>
  <si>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</si>
  <si>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</si>
  <si>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</si>
  <si>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</si>
  <si>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</si>
  <si>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</si>
  <si>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</si>
  <si>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</si>
  <si>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</si>
  <si>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</si>
  <si>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</si>
  <si>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</si>
  <si>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</si>
  <si>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</si>
  <si>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</si>
  <si>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</si>
  <si>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</si>
  <si>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</si>
  <si>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</si>
  <si>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</si>
  <si>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</si>
  <si>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</si>
  <si>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</si>
  <si>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</si>
  <si>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</si>
  <si>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</si>
  <si>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</si>
  <si>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</si>
  <si>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</si>
  <si>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</si>
  <si>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</si>
  <si>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</si>
  <si>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</si>
  <si>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</si>
  <si>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</si>
  <si>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</si>
  <si>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</si>
  <si>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</si>
  <si>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</si>
  <si>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</si>
  <si>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</si>
  <si>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</si>
  <si>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</si>
  <si>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</si>
  <si>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</si>
  <si>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</si>
  <si>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</si>
  <si>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</si>
  <si>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</si>
  <si>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</si>
  <si>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</si>
  <si>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</si>
  <si>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</si>
  <si>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</si>
  <si>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</si>
  <si>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</si>
  <si>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</si>
  <si>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</si>
  <si>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</si>
  <si>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</si>
  <si>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</si>
  <si>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</si>
  <si>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</si>
  <si>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</si>
  <si>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</si>
  <si>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</si>
  <si>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</si>
  <si>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</si>
  <si>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</si>
  <si>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</si>
  <si>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</si>
  <si>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</si>
  <si>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</si>
  <si>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</si>
  <si>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</si>
  <si>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</si>
  <si>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</si>
  <si>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</si>
  <si>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</si>
  <si>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</si>
  <si>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</si>
  <si>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</si>
  <si>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</si>
  <si>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</si>
  <si>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</si>
  <si>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</si>
  <si>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</si>
  <si>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</si>
  <si>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</si>
  <si>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</si>
  <si>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</si>
  <si>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</si>
  <si>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</si>
  <si>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</si>
  <si>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</si>
  <si>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</si>
  <si>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</si>
  <si>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</si>
  <si>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</si>
  <si>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</si>
  <si>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</si>
  <si>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</si>
  <si>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</si>
  <si>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</si>
  <si>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</si>
  <si>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</si>
  <si>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</si>
  <si>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</si>
  <si>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</si>
  <si>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</si>
  <si>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</si>
  <si>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</si>
  <si>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</si>
  <si>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</si>
  <si>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</si>
  <si>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</si>
  <si>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</si>
  <si>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</si>
  <si>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</si>
  <si>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</si>
  <si>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</si>
  <si>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</si>
  <si>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</si>
  <si>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</si>
  <si>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</si>
  <si>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</si>
  <si>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</si>
  <si>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</si>
  <si>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</si>
  <si>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</si>
  <si>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</si>
  <si>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</si>
  <si>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</si>
  <si>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</si>
  <si>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</si>
  <si>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</si>
  <si>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</si>
  <si>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</si>
  <si>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</si>
  <si>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</si>
  <si>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</si>
  <si>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</si>
  <si>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</si>
  <si>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</si>
  <si>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</si>
  <si>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</si>
  <si>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</si>
  <si>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</si>
  <si>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</si>
  <si>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</si>
  <si>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</si>
  <si>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</si>
  <si>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</si>
  <si>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</si>
  <si>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</si>
  <si>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</si>
  <si>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</si>
  <si>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</si>
  <si>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</si>
  <si>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</si>
  <si>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</si>
  <si>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</si>
  <si>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</si>
  <si>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</si>
  <si>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</si>
  <si>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</si>
  <si>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</si>
  <si>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</si>
  <si>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</si>
  <si>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</si>
  <si>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</si>
  <si>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</si>
  <si>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</si>
  <si>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</si>
  <si>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</si>
  <si>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</si>
  <si>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</si>
  <si>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</si>
  <si>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</si>
  <si>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</si>
  <si>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</si>
  <si>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</si>
  <si>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</si>
  <si>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</si>
  <si>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</si>
  <si>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</si>
  <si>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</si>
  <si>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</si>
  <si>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</si>
  <si>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</si>
  <si>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</si>
  <si>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</si>
  <si>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</si>
  <si>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</si>
  <si>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</si>
  <si>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</si>
  <si>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</si>
  <si>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</si>
  <si>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</si>
  <si>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</si>
  <si>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</si>
  <si>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</si>
  <si>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</si>
  <si>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</si>
  <si>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</si>
  <si>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</si>
  <si>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</si>
  <si>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</si>
  <si>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</si>
  <si>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</si>
  <si>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</si>
  <si>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</si>
  <si>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</si>
  <si>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</si>
  <si>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</si>
  <si>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</si>
  <si>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</si>
  <si>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</si>
  <si>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</si>
  <si>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</si>
  <si>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</si>
  <si>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</si>
  <si>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</si>
  <si>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</si>
  <si>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</si>
  <si>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</si>
  <si>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</si>
  <si>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</si>
  <si>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</si>
  <si>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</si>
  <si>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</si>
  <si>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</si>
  <si>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</si>
  <si>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</si>
  <si>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</si>
  <si>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</si>
  <si>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</si>
  <si>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</si>
  <si>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</si>
  <si>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</si>
  <si>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</si>
  <si>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</si>
  <si>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</si>
  <si>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</si>
  <si>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</si>
  <si>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</si>
  <si>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</si>
  <si>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</si>
  <si>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</si>
  <si>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</si>
  <si>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</si>
  <si>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</si>
  <si>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</si>
  <si>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</si>
  <si>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</si>
  <si>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</si>
  <si>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</si>
  <si>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</si>
  <si>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</si>
  <si>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</si>
  <si>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</si>
  <si>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</si>
  <si>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</si>
  <si>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</si>
  <si>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</si>
  <si>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</si>
  <si>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</si>
  <si>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</si>
  <si>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</si>
  <si>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</si>
  <si>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</si>
  <si>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</si>
  <si>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</si>
  <si>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</si>
  <si>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</si>
  <si>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</si>
  <si>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</si>
  <si>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</si>
  <si>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</si>
  <si>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</si>
  <si>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</si>
  <si>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</si>
  <si>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</si>
  <si>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</si>
  <si>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</si>
  <si>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</si>
  <si>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</si>
  <si>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</si>
  <si>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</si>
  <si>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</si>
  <si>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</si>
  <si>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</si>
  <si>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</si>
  <si>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</si>
  <si>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</si>
  <si>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</si>
  <si>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</si>
  <si>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</si>
  <si>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</si>
  <si>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</si>
  <si>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</si>
  <si>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</si>
  <si>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</si>
  <si>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</si>
  <si>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</si>
  <si>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</si>
  <si>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</si>
  <si>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</si>
  <si>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</si>
  <si>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</si>
  <si>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</si>
  <si>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</si>
  <si>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</si>
  <si>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</si>
  <si>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</si>
  <si>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</si>
  <si>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</si>
  <si>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</si>
  <si>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</si>
  <si>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</si>
  <si>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</si>
  <si>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</si>
  <si>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</si>
  <si>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</si>
  <si>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</si>
  <si>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</si>
  <si>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</si>
  <si>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</si>
  <si>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</si>
  <si>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</si>
  <si>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</si>
  <si>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</si>
  <si>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</si>
  <si>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</si>
  <si>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</si>
  <si>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</si>
  <si>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</si>
  <si>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</si>
  <si>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</si>
  <si>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</si>
  <si>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</si>
  <si>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</si>
  <si>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</si>
  <si>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</si>
  <si>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</si>
  <si>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</si>
  <si>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</si>
  <si>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</si>
  <si>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</si>
  <si>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</si>
  <si>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</si>
  <si>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</si>
  <si>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</si>
  <si>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</si>
  <si>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</si>
  <si>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</si>
  <si>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</si>
  <si>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</si>
  <si>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</si>
  <si>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</si>
  <si>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</si>
  <si>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</si>
  <si>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</si>
  <si>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</si>
  <si>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</si>
  <si>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</si>
  <si>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</si>
  <si>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</si>
  <si>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</si>
  <si>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</si>
  <si>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</si>
  <si>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</si>
  <si>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</si>
  <si>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</si>
  <si>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</si>
  <si>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</si>
  <si>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</si>
  <si>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</si>
  <si>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</si>
  <si>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</si>
  <si>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</si>
  <si>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</si>
  <si>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</si>
  <si>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</si>
  <si>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</si>
  <si>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</si>
  <si>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</si>
  <si>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</si>
  <si>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</si>
  <si>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</si>
  <si>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</si>
  <si>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</si>
  <si>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</si>
  <si>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</si>
  <si>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</si>
  <si>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</si>
  <si>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</si>
  <si>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</si>
  <si>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</si>
  <si>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</si>
  <si>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</si>
  <si>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</si>
  <si>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</si>
  <si>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</si>
  <si>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</si>
  <si>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</si>
  <si>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</si>
  <si>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</si>
  <si>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</si>
  <si>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</si>
  <si>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</si>
  <si>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</si>
  <si>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</si>
  <si>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</si>
  <si>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</si>
  <si>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</si>
  <si>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</si>
  <si>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</si>
  <si>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</si>
  <si>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</si>
  <si>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</si>
  <si>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</si>
  <si>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</si>
  <si>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</si>
  <si>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</si>
  <si>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</si>
  <si>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</si>
  <si>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</si>
  <si>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</si>
  <si>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</si>
  <si>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</si>
  <si>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</si>
  <si>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</si>
  <si>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</si>
  <si>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</si>
  <si>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</si>
  <si>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</si>
  <si>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</si>
  <si>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</si>
  <si>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</si>
  <si>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</si>
  <si>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</si>
  <si>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</si>
  <si>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</si>
  <si>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</si>
  <si>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</si>
  <si>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</si>
  <si>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</si>
  <si>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</si>
  <si>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</si>
  <si>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</si>
  <si>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</si>
  <si>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</si>
  <si>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</si>
  <si>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</si>
  <si>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</si>
  <si>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</si>
  <si>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</si>
  <si>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</si>
  <si>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</si>
  <si>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</si>
  <si>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</si>
  <si>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</si>
  <si>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</si>
  <si>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</si>
  <si>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</si>
  <si>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</si>
  <si>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</si>
  <si>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</si>
  <si>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</si>
  <si>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</si>
  <si>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</si>
  <si>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</si>
  <si>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</si>
  <si>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</si>
  <si>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</si>
  <si>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</si>
  <si>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</si>
  <si>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</si>
  <si>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</si>
  <si>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</si>
  <si>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</si>
  <si>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</si>
  <si>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</si>
  <si>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</si>
  <si>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</si>
  <si>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</si>
  <si>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</si>
  <si>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</si>
  <si>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</si>
  <si>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</si>
  <si>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</si>
  <si>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</si>
  <si>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</si>
  <si>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</si>
  <si>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</si>
  <si>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</si>
  <si>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</si>
  <si>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</si>
  <si>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</si>
  <si>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</si>
  <si>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</si>
  <si>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</si>
  <si>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</si>
  <si>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</si>
  <si>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</si>
  <si>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</si>
  <si>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</si>
  <si>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</si>
  <si>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</si>
  <si>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</si>
  <si>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</si>
  <si>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</si>
  <si>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</si>
  <si>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</si>
  <si>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</si>
  <si>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</si>
  <si>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</si>
  <si>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</si>
  <si>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</si>
  <si>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</si>
  <si>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</si>
  <si>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</si>
  <si>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</si>
  <si>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</si>
  <si>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</si>
  <si>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</si>
  <si>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</si>
  <si>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</si>
  <si>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</si>
  <si>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</si>
  <si>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</si>
  <si>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</si>
  <si>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</si>
  <si>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</si>
  <si>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</si>
  <si>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</si>
  <si>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</si>
  <si>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</si>
  <si>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</si>
  <si>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</si>
  <si>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</si>
  <si>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</si>
  <si>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</si>
  <si>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</si>
  <si>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</si>
  <si>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</si>
  <si>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</si>
  <si>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</si>
  <si>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</si>
  <si>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</si>
  <si>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</si>
  <si>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</si>
  <si>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</si>
  <si>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</si>
  <si>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</si>
  <si>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</si>
  <si>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</si>
  <si>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</si>
  <si>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</si>
  <si>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</si>
  <si>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</si>
  <si>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</si>
  <si>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</si>
  <si>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</si>
  <si>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</si>
  <si>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</si>
  <si>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</si>
  <si>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</si>
  <si>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</si>
  <si>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</si>
  <si>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</si>
  <si>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</si>
  <si>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</si>
  <si>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</si>
  <si>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</si>
  <si>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</si>
  <si>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</si>
  <si>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</si>
  <si>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</si>
  <si>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</si>
  <si>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</si>
  <si>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</si>
  <si>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</si>
  <si>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</si>
  <si>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</si>
  <si>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</si>
  <si>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</si>
  <si>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</si>
  <si>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</si>
  <si>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</si>
  <si>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</si>
  <si>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</si>
  <si>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</si>
  <si>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</si>
  <si>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</si>
  <si>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</si>
  <si>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</si>
  <si>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</si>
  <si>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</si>
  <si>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</si>
  <si>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</si>
  <si>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</si>
  <si>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</si>
  <si>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</si>
  <si>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</si>
  <si>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</si>
  <si>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</si>
  <si>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</si>
  <si>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</si>
  <si>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</si>
  <si>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</si>
  <si>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</si>
  <si>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</si>
  <si>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</si>
  <si>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</si>
  <si>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</si>
  <si>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</si>
  <si>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</si>
  <si>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</si>
  <si>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</si>
  <si>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</si>
  <si>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</si>
  <si>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</si>
  <si>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</si>
  <si>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</si>
  <si>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</si>
  <si>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</si>
  <si>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</si>
  <si>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</si>
  <si>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</si>
  <si>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</si>
  <si>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</si>
  <si>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</si>
  <si>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</si>
  <si>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</si>
  <si>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</si>
  <si>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</si>
  <si>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</si>
  <si>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</si>
  <si>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</si>
  <si>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</si>
  <si>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</si>
  <si>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</si>
  <si>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</si>
  <si>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</si>
  <si>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</si>
  <si>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</si>
  <si>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</si>
  <si>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</si>
  <si>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</si>
  <si>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</si>
  <si>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</si>
  <si>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</si>
  <si>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</si>
  <si>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</si>
  <si>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</si>
  <si>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</si>
  <si>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</si>
  <si>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</si>
  <si>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</si>
  <si>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</si>
  <si>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</si>
  <si>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</si>
  <si>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</si>
  <si>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</si>
  <si>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</si>
  <si>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</si>
  <si>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</si>
  <si>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</si>
  <si>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</si>
  <si>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</si>
  <si>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</si>
  <si>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</si>
  <si>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</si>
  <si>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</si>
  <si>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</si>
  <si>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</si>
  <si>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</si>
  <si>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</si>
  <si>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</si>
  <si>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</si>
  <si>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</si>
  <si>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</si>
  <si>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</si>
  <si>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</si>
  <si>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</si>
  <si>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</si>
  <si>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</si>
  <si>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</si>
  <si>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</si>
  <si>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</si>
  <si>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</si>
  <si>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</si>
  <si>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</si>
  <si>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</si>
  <si>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</si>
  <si>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</si>
  <si>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</si>
  <si>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</si>
  <si>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</si>
  <si>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</si>
  <si>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</si>
  <si>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</si>
  <si>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</si>
  <si>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</si>
  <si>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</si>
  <si>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</si>
  <si>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</si>
  <si>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</si>
  <si>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</si>
  <si>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</si>
  <si>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</si>
  <si>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</si>
  <si>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</si>
  <si>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</si>
  <si>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</si>
  <si>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</si>
  <si>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</si>
  <si>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</si>
  <si>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</si>
  <si>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</si>
  <si>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</si>
  <si>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</si>
  <si>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</si>
  <si>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</si>
  <si>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</si>
  <si>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</si>
  <si>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</si>
  <si>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</si>
  <si>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</si>
  <si>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</si>
  <si>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</si>
  <si>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</si>
  <si>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</si>
  <si>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</si>
  <si>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</si>
  <si>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</si>
  <si>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</si>
  <si>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</si>
  <si>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</si>
  <si>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</si>
  <si>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</si>
  <si>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</si>
  <si>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</si>
  <si>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</si>
  <si>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</si>
  <si>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</si>
  <si>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</si>
  <si>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</si>
  <si>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</si>
  <si>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</si>
  <si>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</si>
  <si>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</si>
  <si>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</si>
  <si>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</si>
  <si>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</si>
  <si>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</si>
  <si>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</si>
  <si>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</si>
  <si>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</si>
  <si>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</si>
  <si>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</si>
  <si>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</si>
  <si>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</si>
  <si>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</si>
  <si>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</si>
  <si>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</si>
  <si>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</si>
  <si>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</si>
  <si>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</si>
  <si>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</si>
  <si>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</si>
  <si>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</si>
  <si>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</si>
  <si>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</si>
  <si>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</si>
  <si>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</si>
  <si>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</si>
  <si>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</si>
  <si>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</si>
  <si>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</si>
  <si>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</si>
  <si>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</si>
  <si>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</si>
  <si>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</si>
  <si>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</si>
  <si>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</si>
  <si>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</si>
  <si>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</si>
  <si>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</si>
  <si>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</si>
  <si>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</si>
  <si>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</si>
  <si>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</si>
  <si>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</si>
  <si>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</si>
  <si>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</si>
  <si>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</si>
  <si>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</si>
  <si>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</si>
  <si>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</si>
  <si>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</si>
  <si>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</si>
  <si>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</si>
  <si>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</si>
  <si>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</si>
  <si>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</si>
  <si>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</si>
  <si>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</si>
  <si>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</si>
  <si>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</si>
  <si>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</si>
  <si>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</si>
  <si>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</si>
  <si>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</si>
  <si>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</si>
  <si>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</si>
  <si>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</si>
  <si>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</si>
  <si>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</si>
  <si>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</si>
  <si>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</si>
  <si>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</si>
  <si>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</si>
  <si>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</si>
  <si>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</si>
  <si>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</si>
  <si>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</si>
  <si>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</si>
  <si>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</si>
  <si>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</si>
  <si>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</si>
  <si>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</si>
  <si>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</si>
  <si>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</si>
  <si>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</si>
  <si>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</si>
  <si>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</si>
  <si>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</si>
  <si>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</si>
  <si>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</si>
  <si>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</si>
  <si>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</si>
  <si>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</si>
  <si>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</si>
  <si>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</si>
  <si>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</si>
  <si>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</si>
  <si>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</si>
  <si>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</si>
  <si>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</si>
  <si>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</si>
  <si>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</si>
  <si>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</si>
  <si>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</si>
  <si>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</si>
  <si>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</si>
  <si>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</si>
  <si>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</si>
  <si>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</si>
  <si>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</si>
  <si>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</si>
  <si>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</si>
  <si>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</si>
  <si>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</si>
  <si>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</si>
  <si>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</si>
  <si>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</si>
  <si>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</si>
  <si>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</si>
  <si>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</si>
  <si>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</si>
  <si>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</si>
  <si>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</si>
  <si>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</si>
  <si>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</si>
  <si>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</si>
  <si>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</si>
  <si>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</si>
  <si>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</si>
  <si>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</si>
  <si>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</si>
  <si>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</si>
  <si>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</si>
  <si>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</si>
  <si>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</si>
  <si>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</si>
  <si>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</si>
  <si>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</si>
  <si>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</si>
  <si>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</si>
  <si>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</si>
  <si>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</si>
  <si>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</si>
  <si>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</si>
  <si>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</si>
  <si>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</si>
  <si>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</si>
  <si>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</si>
  <si>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</si>
  <si>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</si>
  <si>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</si>
  <si>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</si>
  <si>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</si>
  <si>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</si>
  <si>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</si>
  <si>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</si>
  <si>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</si>
  <si>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</si>
  <si>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</si>
  <si>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</si>
  <si>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</si>
  <si>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</si>
  <si>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</si>
  <si>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</si>
  <si>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</si>
  <si>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</si>
  <si>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</si>
  <si>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</si>
  <si>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</si>
  <si>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</si>
  <si>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</si>
  <si>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</si>
  <si>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</si>
  <si>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</si>
  <si>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</si>
  <si>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</si>
  <si>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</si>
  <si>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</si>
  <si>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</si>
  <si>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</si>
  <si>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</si>
  <si>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</si>
  <si>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</si>
  <si>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</si>
  <si>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</si>
  <si>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</si>
  <si>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</si>
  <si>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</si>
  <si>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</si>
  <si>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</si>
  <si>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</si>
  <si>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</si>
  <si>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</si>
  <si>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</si>
  <si>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</si>
  <si>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</si>
  <si>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</si>
  <si>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</si>
  <si>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</si>
  <si>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</si>
  <si>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</si>
  <si>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</si>
  <si>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</si>
  <si>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</si>
  <si>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</si>
  <si>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</si>
  <si>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</si>
  <si>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</si>
  <si>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</si>
  <si>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</si>
  <si>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</si>
  <si>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</si>
  <si>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</si>
  <si>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</si>
  <si>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</si>
  <si>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</si>
  <si>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</si>
  <si>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</si>
  <si>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</si>
  <si>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</si>
  <si>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</si>
  <si>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</si>
  <si>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</si>
  <si>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</si>
  <si>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</si>
  <si>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</si>
  <si>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</si>
  <si>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</si>
  <si>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</si>
  <si>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</si>
  <si>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</si>
  <si>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</si>
  <si>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</si>
  <si>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</si>
  <si>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</si>
  <si>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</si>
  <si>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</si>
  <si>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</si>
  <si>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</si>
  <si>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</si>
  <si>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</si>
  <si>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</si>
  <si>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</si>
  <si>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</si>
  <si>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</si>
  <si>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</si>
  <si>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</si>
  <si>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</si>
  <si>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</si>
  <si>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</si>
  <si>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</si>
  <si>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</si>
  <si>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</si>
  <si>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</si>
  <si>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</si>
  <si>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</si>
  <si>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</si>
  <si>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</si>
  <si>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</si>
  <si>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</si>
  <si>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</si>
  <si>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</si>
  <si>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</si>
  <si>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</si>
  <si>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</si>
  <si>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</si>
  <si>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</si>
  <si>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</si>
  <si>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</si>
  <si>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</si>
  <si>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</si>
  <si>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</si>
  <si>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</si>
  <si>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</si>
  <si>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</si>
  <si>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</si>
  <si>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</si>
  <si>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</si>
  <si>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</si>
  <si>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</si>
  <si>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</si>
  <si>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</si>
  <si>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</si>
  <si>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</si>
  <si>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</si>
  <si>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</si>
  <si>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</si>
  <si>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</si>
  <si>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</si>
  <si>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</si>
  <si>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</si>
  <si>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</si>
  <si>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</si>
  <si>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</si>
  <si>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</si>
  <si>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</si>
  <si>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</si>
  <si>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</si>
  <si>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</si>
  <si>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</si>
  <si>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</si>
  <si>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</si>
  <si>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</si>
  <si>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</si>
  <si>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</si>
  <si>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</si>
  <si>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</si>
  <si>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</si>
  <si>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</si>
  <si>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</si>
  <si>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</si>
  <si>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</si>
  <si>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</si>
  <si>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</si>
  <si>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</si>
  <si>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</si>
  <si>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</si>
  <si>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</si>
  <si>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</si>
  <si>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</si>
  <si>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</si>
  <si>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</si>
  <si>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</si>
  <si>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</si>
  <si>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</si>
  <si>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</si>
  <si>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</si>
  <si>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</si>
  <si>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</si>
  <si>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</si>
  <si>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</si>
  <si>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</si>
  <si>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</si>
  <si>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</si>
  <si>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</si>
  <si>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</si>
  <si>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</si>
  <si>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</si>
  <si>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</si>
  <si>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</si>
  <si>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</si>
  <si>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</si>
  <si>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</si>
  <si>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</si>
  <si>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</si>
  <si>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</si>
  <si>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</si>
  <si>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</si>
  <si>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</si>
  <si>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</si>
  <si>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</si>
  <si>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</si>
  <si>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</si>
  <si>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</si>
  <si>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</si>
  <si>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</si>
  <si>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</si>
  <si>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</si>
  <si>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</si>
  <si>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</si>
  <si>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</si>
  <si>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</si>
  <si>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</si>
  <si>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</si>
  <si>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</si>
  <si>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</si>
  <si>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</si>
  <si>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</si>
  <si>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</si>
  <si>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</si>
  <si>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</si>
  <si>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</si>
  <si>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</si>
  <si>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</si>
  <si>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</si>
  <si>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</si>
  <si>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</si>
  <si>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</si>
  <si>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</si>
  <si>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</si>
  <si>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</si>
  <si>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</si>
  <si>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</si>
  <si>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</si>
  <si>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</si>
  <si>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</si>
  <si>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</si>
  <si>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</si>
  <si>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</si>
  <si>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</si>
  <si>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</si>
  <si>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</si>
  <si>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</si>
  <si>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</si>
  <si>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</si>
  <si>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</si>
  <si>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</si>
  <si>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</si>
  <si>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</si>
  <si>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</si>
  <si>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</si>
  <si>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</si>
  <si>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</si>
  <si>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</si>
  <si>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</si>
  <si>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</si>
  <si>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</si>
  <si>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</si>
  <si>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</si>
  <si>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</si>
  <si>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</si>
  <si>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</si>
  <si>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</si>
  <si>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</si>
  <si>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</si>
  <si>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</si>
  <si>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</si>
  <si>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</si>
  <si>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</si>
  <si>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</si>
  <si>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</si>
  <si>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</si>
  <si>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</si>
  <si>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</si>
  <si>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</si>
  <si>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</si>
  <si>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</si>
  <si>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</si>
  <si>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</si>
  <si>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</si>
  <si>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</si>
  <si>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</si>
  <si>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</si>
  <si>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</si>
  <si>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</si>
  <si>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</si>
  <si>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</si>
  <si>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</si>
  <si>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</si>
  <si>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</si>
  <si>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</si>
  <si>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</si>
  <si>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</si>
  <si>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</si>
  <si>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</si>
  <si>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</si>
  <si>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</si>
  <si>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</si>
  <si>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</si>
  <si>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</si>
  <si>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</si>
  <si>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</si>
  <si>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</si>
  <si>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</si>
  <si>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</si>
  <si>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</si>
  <si>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</si>
  <si>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</si>
  <si>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</si>
  <si>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</si>
  <si>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</si>
  <si>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</si>
  <si>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</si>
  <si>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</si>
  <si>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</si>
  <si>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</si>
  <si>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</si>
  <si>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</si>
  <si>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</si>
  <si>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</si>
  <si>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</si>
  <si>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</si>
  <si>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</si>
  <si>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</si>
  <si>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</si>
  <si>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</si>
  <si>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</si>
  <si>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</si>
  <si>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</si>
  <si>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</si>
  <si>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</si>
  <si>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</si>
  <si>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</si>
  <si>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</si>
  <si>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</si>
  <si>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</si>
  <si>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</si>
  <si>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</si>
  <si>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</si>
  <si>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</si>
  <si>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</si>
  <si>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</si>
  <si>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</si>
  <si>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</si>
  <si>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</si>
  <si>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</si>
  <si>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</si>
  <si>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</si>
  <si>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</si>
  <si>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</si>
  <si>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</si>
  <si>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</si>
  <si>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</si>
  <si>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</si>
  <si>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</si>
  <si>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</si>
  <si>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</si>
  <si>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</si>
  <si>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</si>
  <si>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</si>
  <si>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</si>
  <si>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</si>
  <si>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</si>
  <si>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</si>
  <si>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</si>
  <si>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</si>
  <si>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</si>
  <si>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</si>
  <si>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</si>
  <si>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</si>
  <si>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</si>
  <si>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</si>
  <si>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</si>
  <si>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</si>
  <si>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</si>
  <si>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</si>
  <si>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</si>
  <si>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</si>
  <si>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</si>
  <si>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</si>
  <si>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</si>
  <si>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</si>
  <si>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</si>
  <si>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</si>
  <si>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</si>
  <si>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</si>
  <si>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</si>
  <si>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</si>
  <si>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</si>
  <si>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</si>
  <si>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</si>
  <si>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</si>
  <si>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</si>
  <si>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</si>
  <si>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</si>
  <si>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</si>
  <si>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</si>
  <si>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</si>
  <si>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</si>
  <si>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</si>
  <si>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</si>
  <si>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</si>
  <si>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</si>
  <si>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</si>
  <si>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</si>
  <si>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</si>
  <si>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</si>
  <si>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</si>
  <si>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</si>
  <si>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</si>
  <si>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</si>
  <si>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</si>
  <si>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</si>
  <si>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</si>
  <si>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</si>
  <si>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</si>
  <si>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</si>
  <si>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</si>
  <si>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</si>
  <si>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</si>
  <si>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</si>
  <si>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</si>
  <si>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</si>
  <si>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</si>
  <si>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</si>
  <si>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</si>
  <si>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</si>
  <si>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</si>
  <si>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</si>
  <si>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</si>
  <si>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</si>
  <si>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</si>
  <si>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</si>
  <si>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</si>
  <si>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</si>
  <si>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</si>
  <si>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</si>
  <si>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</si>
  <si>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</si>
  <si>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</si>
  <si>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</si>
  <si>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</si>
  <si>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</si>
  <si>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</si>
  <si>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</si>
  <si>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</si>
  <si>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</si>
  <si>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</si>
  <si>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</si>
  <si>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</si>
  <si>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</si>
  <si>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</si>
  <si>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</si>
  <si>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</si>
  <si>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</si>
  <si>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</si>
  <si>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</si>
  <si>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</si>
  <si>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</si>
  <si>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</si>
  <si>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</si>
  <si>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</si>
  <si>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</si>
  <si>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</si>
  <si>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</si>
  <si>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</si>
  <si>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</si>
  <si>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</si>
  <si>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</si>
  <si>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</si>
  <si>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</si>
  <si>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</si>
  <si>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</si>
  <si>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</si>
  <si>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</si>
  <si>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</si>
  <si>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</si>
  <si>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</si>
  <si>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</si>
  <si>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</si>
  <si>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</si>
  <si>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</si>
  <si>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</si>
  <si>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</si>
  <si>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</si>
  <si>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</si>
  <si>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</si>
  <si>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</si>
  <si>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</si>
  <si>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</si>
  <si>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</si>
  <si>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</si>
  <si>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</si>
  <si>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</si>
  <si>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</si>
  <si>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</si>
  <si>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</si>
  <si>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</si>
  <si>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</si>
  <si>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</si>
  <si>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</si>
  <si>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</si>
  <si>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</si>
  <si>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</si>
  <si>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</si>
  <si>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</si>
  <si>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</si>
  <si>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</si>
  <si>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</si>
  <si>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</si>
  <si>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</si>
  <si>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</si>
  <si>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</si>
  <si>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</si>
  <si>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</si>
  <si>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</si>
  <si>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</si>
  <si>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</si>
  <si>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</si>
  <si>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</si>
  <si>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</si>
  <si>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</si>
  <si>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</si>
  <si>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</si>
  <si>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</si>
  <si>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</si>
  <si>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</si>
  <si>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</si>
  <si>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</si>
  <si>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</si>
  <si>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</si>
  <si>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</si>
  <si>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</si>
  <si>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</si>
  <si>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</si>
  <si>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</si>
  <si>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</si>
  <si>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</si>
  <si>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</si>
  <si>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</si>
  <si>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</si>
  <si>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</si>
  <si>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</si>
  <si>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</si>
  <si>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</si>
  <si>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</si>
  <si>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</si>
  <si>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</si>
  <si>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</si>
  <si>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</si>
  <si>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</si>
  <si>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</si>
  <si>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</si>
  <si>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</si>
  <si>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</si>
  <si>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</si>
  <si>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</si>
  <si>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</si>
  <si>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</si>
  <si>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</si>
  <si>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</si>
  <si>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</si>
  <si>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</si>
  <si>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</si>
  <si>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</si>
  <si>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</si>
  <si>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</si>
  <si>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</si>
  <si>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</si>
  <si>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</si>
  <si>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</si>
  <si>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</si>
  <si>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</si>
  <si>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</si>
  <si>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</si>
  <si>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</si>
  <si>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</si>
  <si>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</si>
  <si>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</si>
  <si>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</si>
  <si>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</si>
  <si>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</si>
  <si>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</si>
  <si>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</si>
  <si>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</si>
  <si>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</si>
  <si>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</si>
  <si>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</si>
  <si>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</si>
  <si>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</si>
  <si>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</si>
  <si>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</si>
  <si>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</si>
  <si>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</si>
  <si>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</si>
  <si>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</si>
  <si>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</si>
  <si>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</si>
  <si>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</si>
  <si>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</si>
  <si>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</si>
  <si>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</si>
  <si>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</si>
  <si>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</si>
  <si>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</si>
  <si>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</si>
  <si>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</si>
  <si>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</si>
  <si>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</si>
  <si>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</si>
  <si>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</si>
  <si>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</si>
  <si>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</si>
  <si>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</si>
  <si>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</si>
  <si>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</si>
  <si>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</si>
  <si>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</si>
  <si>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</si>
  <si>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</si>
  <si>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</si>
  <si>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</si>
  <si>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</si>
  <si>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</si>
  <si>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</si>
  <si>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</si>
  <si>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</si>
  <si>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</si>
  <si>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</si>
  <si>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</si>
  <si>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</si>
  <si>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</si>
  <si>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</si>
  <si>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</si>
  <si>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</si>
  <si>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</si>
  <si>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</si>
  <si>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</si>
  <si>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</si>
  <si>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</si>
  <si>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</si>
  <si>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</si>
  <si>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</si>
  <si>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</si>
  <si>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</si>
  <si>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</si>
  <si>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</si>
  <si>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</si>
  <si>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</si>
  <si>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</si>
  <si>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</si>
  <si>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</si>
  <si>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</si>
  <si>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</si>
  <si>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</si>
  <si>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</si>
  <si>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</si>
  <si>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</si>
  <si>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</si>
  <si>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</si>
  <si>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</si>
  <si>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</si>
  <si>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</si>
  <si>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</si>
  <si>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</si>
  <si>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</si>
  <si>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</si>
  <si>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</si>
  <si>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</si>
  <si>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</si>
  <si>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</si>
  <si>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</si>
  <si>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</si>
  <si>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</si>
  <si>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</si>
  <si>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</si>
  <si>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</si>
  <si>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</si>
  <si>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</si>
  <si>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</si>
  <si>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</si>
  <si>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</si>
  <si>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</si>
  <si>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</si>
  <si>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</si>
  <si>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</si>
  <si>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</si>
  <si>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</si>
  <si>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</si>
  <si>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</si>
  <si>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</si>
  <si>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</si>
  <si>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</si>
  <si>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</si>
  <si>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</si>
  <si>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</si>
  <si>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</si>
  <si>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</si>
  <si>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</si>
  <si>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</si>
  <si>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</si>
  <si>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</si>
  <si>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</si>
  <si>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</si>
  <si>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</si>
  <si>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</si>
  <si>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</si>
  <si>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</si>
  <si>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</si>
  <si>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</si>
  <si>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</si>
  <si>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</si>
  <si>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</si>
  <si>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</si>
  <si>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</si>
  <si>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</si>
  <si>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</si>
  <si>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</si>
  <si>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</si>
  <si>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</si>
  <si>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</si>
  <si>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</si>
  <si>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</si>
  <si>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</si>
  <si>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</si>
  <si>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</si>
  <si>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</si>
  <si>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</si>
  <si>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</si>
  <si>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</si>
  <si>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</si>
  <si>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</si>
  <si>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</si>
  <si>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</si>
  <si>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</si>
  <si>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</si>
  <si>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</si>
  <si>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</si>
  <si>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</si>
  <si>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</si>
  <si>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</si>
  <si>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</si>
  <si>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</si>
  <si>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</si>
  <si>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</si>
  <si>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</si>
  <si>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</si>
  <si>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</si>
  <si>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</si>
  <si>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</si>
  <si>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</si>
  <si>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</si>
  <si>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</si>
  <si>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</si>
  <si>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</si>
  <si>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</si>
  <si>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</si>
  <si>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</si>
  <si>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</si>
  <si>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</si>
  <si>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</si>
  <si>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</si>
  <si>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</si>
  <si>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</si>
  <si>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</si>
  <si>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</si>
  <si>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</si>
  <si>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</si>
  <si>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</si>
  <si>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</si>
  <si>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</si>
  <si>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</si>
  <si>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</si>
  <si>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</si>
  <si>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</si>
  <si>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</si>
  <si>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</si>
  <si>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</si>
  <si>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</si>
  <si>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</si>
  <si>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</si>
  <si>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</si>
  <si>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</si>
  <si>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</si>
  <si>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</si>
  <si>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</si>
  <si>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</si>
  <si>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</si>
  <si>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</si>
  <si>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</si>
  <si>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</si>
  <si>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</si>
  <si>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</si>
  <si>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</si>
  <si>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</si>
  <si>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</si>
  <si>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</si>
  <si>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</si>
  <si>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</si>
  <si>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</si>
  <si>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</si>
  <si>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</si>
  <si>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</si>
  <si>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</si>
  <si>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</si>
  <si>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</si>
  <si>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</si>
  <si>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</si>
  <si>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</si>
  <si>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</si>
  <si>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</si>
  <si>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</si>
  <si>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</si>
  <si>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</si>
  <si>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</si>
  <si>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</si>
  <si>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</si>
  <si>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</si>
  <si>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</si>
  <si>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</si>
  <si>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</si>
  <si>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</si>
  <si>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</si>
  <si>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</si>
  <si>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</si>
  <si>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</si>
  <si>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</si>
  <si>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</si>
  <si>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</si>
  <si>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</si>
  <si>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</si>
  <si>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</si>
  <si>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</si>
  <si>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</si>
  <si>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</si>
  <si>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</si>
  <si>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</si>
  <si>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</si>
  <si>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</si>
  <si>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</si>
  <si>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</si>
  <si>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</si>
  <si>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</si>
  <si>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</si>
  <si>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</si>
  <si>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</si>
  <si>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</si>
  <si>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</si>
  <si>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</si>
  <si>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</si>
  <si>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</si>
  <si>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</si>
  <si>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</si>
  <si>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</si>
  <si>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</si>
  <si>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</si>
  <si>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</si>
  <si>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</si>
  <si>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</si>
  <si>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</si>
  <si>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</si>
  <si>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</si>
  <si>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</si>
  <si>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</si>
  <si>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</si>
  <si>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</si>
  <si>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</si>
  <si>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</si>
  <si>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</si>
  <si>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</si>
  <si>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</si>
  <si>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</si>
  <si>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</si>
  <si>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</si>
  <si>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</si>
  <si>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</si>
  <si>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</si>
  <si>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</si>
  <si>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</si>
  <si>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</si>
  <si>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</si>
  <si>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</si>
  <si>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</si>
  <si>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</si>
  <si>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</si>
  <si>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</si>
  <si>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</si>
  <si>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</si>
  <si>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</si>
  <si>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</si>
  <si>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</si>
  <si>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</si>
  <si>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</si>
  <si>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</si>
  <si>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</si>
  <si>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</si>
  <si>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</si>
  <si>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</si>
  <si>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</si>
  <si>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</si>
  <si>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</si>
  <si>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</si>
  <si>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</si>
  <si>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</si>
  <si>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</si>
  <si>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</si>
  <si>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</si>
  <si>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</si>
  <si>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</si>
  <si>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</si>
  <si>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</si>
  <si>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</si>
  <si>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</si>
  <si>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</si>
  <si>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</si>
  <si>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</si>
  <si>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</si>
  <si>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</si>
  <si>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</si>
  <si>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</si>
  <si>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</si>
  <si>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</si>
  <si>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</si>
  <si>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</si>
  <si>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</si>
  <si>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</si>
  <si>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</si>
  <si>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</si>
  <si>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</si>
  <si>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</si>
  <si>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</si>
  <si>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</si>
  <si>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</si>
  <si>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</si>
  <si>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</si>
  <si>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</si>
  <si>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</si>
  <si>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</si>
  <si>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</si>
  <si>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</si>
  <si>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</si>
  <si>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</si>
  <si>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</si>
  <si>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</si>
  <si>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</si>
  <si>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</si>
  <si>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</si>
  <si>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</si>
  <si>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</si>
  <si>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</si>
  <si>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</si>
  <si>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</si>
  <si>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</si>
  <si>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</si>
  <si>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</si>
  <si>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</si>
  <si>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</si>
  <si>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</si>
  <si>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</si>
  <si>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</si>
  <si>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</si>
  <si>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</si>
  <si>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</si>
  <si>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</si>
  <si>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</si>
  <si>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</si>
  <si>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</si>
  <si>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</si>
  <si>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</si>
  <si>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</si>
  <si>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</si>
  <si>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</si>
  <si>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</si>
  <si>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</si>
  <si>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</si>
  <si>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</si>
  <si>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</si>
  <si>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</si>
  <si>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</si>
  <si>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</si>
  <si>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</si>
  <si>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</si>
  <si>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</si>
  <si>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</si>
  <si>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</si>
  <si>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</si>
  <si>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</si>
  <si>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</si>
  <si>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</si>
  <si>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</si>
  <si>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</si>
  <si>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</si>
  <si>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</si>
  <si>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</si>
  <si>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</si>
  <si>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</si>
  <si>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</si>
  <si>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</si>
  <si>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</si>
  <si>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</si>
  <si>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</si>
  <si>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</si>
  <si>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</si>
  <si>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</si>
  <si>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</si>
  <si>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</si>
  <si>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</si>
  <si>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</si>
  <si>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</si>
  <si>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</si>
  <si>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</si>
  <si>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</si>
  <si>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</si>
  <si>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</si>
  <si>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</si>
  <si>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</si>
  <si>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</si>
  <si>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</si>
  <si>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</si>
  <si>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</si>
  <si>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</si>
  <si>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</si>
  <si>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</si>
  <si>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</si>
  <si>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</si>
  <si>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</si>
  <si>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</si>
  <si>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</si>
  <si>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</si>
  <si>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</si>
  <si>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</si>
  <si>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</si>
  <si>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</si>
  <si>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</si>
  <si>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</si>
  <si>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</si>
  <si>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</si>
  <si>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</si>
  <si>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</si>
  <si>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</si>
  <si>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</si>
  <si>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</si>
  <si>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</si>
  <si>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</si>
  <si>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</si>
  <si>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</si>
  <si>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</si>
  <si>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</si>
  <si>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</si>
  <si>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</si>
  <si>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</si>
  <si>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</si>
  <si>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</si>
  <si>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</si>
  <si>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</si>
  <si>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</si>
  <si>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</si>
  <si>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</si>
  <si>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</si>
  <si>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</si>
  <si>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</si>
  <si>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</si>
  <si>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</si>
  <si>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</si>
  <si>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</si>
  <si>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</si>
  <si>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</si>
  <si>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</si>
  <si>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</si>
  <si>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</si>
  <si>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</si>
  <si>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</si>
  <si>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</si>
  <si>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</si>
  <si>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</si>
  <si>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</si>
  <si>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</si>
  <si>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</si>
  <si>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</si>
  <si>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</si>
  <si>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</si>
  <si>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</si>
  <si>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</si>
  <si>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</si>
  <si>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</si>
  <si>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</si>
  <si>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</si>
  <si>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</si>
  <si>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</si>
  <si>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</si>
  <si>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</si>
  <si>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</si>
  <si>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</si>
  <si>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</si>
  <si>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</si>
  <si>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</si>
  <si>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</si>
  <si>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</si>
  <si>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</si>
  <si>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</si>
  <si>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</si>
  <si>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</si>
  <si>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</si>
  <si>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</si>
  <si>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</si>
  <si>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</si>
  <si>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</si>
  <si>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</si>
  <si>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</si>
  <si>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</si>
  <si>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</si>
  <si>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</si>
  <si>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</si>
  <si>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</si>
  <si>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</si>
  <si>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</si>
  <si>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</si>
  <si>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</si>
  <si>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</si>
  <si>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</si>
  <si>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</si>
  <si>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</si>
  <si>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</si>
  <si>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</si>
  <si>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</si>
  <si>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</si>
  <si>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</si>
  <si>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</si>
  <si>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</si>
  <si>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</si>
  <si>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</si>
  <si>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</si>
  <si>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</si>
  <si>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</si>
  <si>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</si>
  <si>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</si>
  <si>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</si>
  <si>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</si>
  <si>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</si>
  <si>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</si>
  <si>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</si>
  <si>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</si>
  <si>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</si>
  <si>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</si>
  <si>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</si>
  <si>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</si>
  <si>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</si>
  <si>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</si>
  <si>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</si>
  <si>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</si>
  <si>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</si>
  <si>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</si>
  <si>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</si>
  <si>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</si>
  <si>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</si>
  <si>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</si>
  <si>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</si>
  <si>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</si>
  <si>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</si>
  <si>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</si>
  <si>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</si>
  <si>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</si>
  <si>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</si>
  <si>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</si>
  <si>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</si>
  <si>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</si>
  <si>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</si>
  <si>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</si>
  <si>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</si>
  <si>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</si>
  <si>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</si>
  <si>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</si>
  <si>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</si>
  <si>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</si>
  <si>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</si>
  <si>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</si>
  <si>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</si>
  <si>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</si>
  <si>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</si>
  <si>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</si>
  <si>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</si>
  <si>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</si>
  <si>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</si>
  <si>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</si>
  <si>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</si>
  <si>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</si>
  <si>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</si>
  <si>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</si>
  <si>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</si>
  <si>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</si>
  <si>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</si>
  <si>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</si>
  <si>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</si>
  <si>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</si>
  <si>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</si>
  <si>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</si>
  <si>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</si>
  <si>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</si>
  <si>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</si>
  <si>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</si>
  <si>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</si>
  <si>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</si>
  <si>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</si>
  <si>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</si>
  <si>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</si>
  <si>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</si>
  <si>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</si>
  <si>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</si>
  <si>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</si>
  <si>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</si>
  <si>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</si>
  <si>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</si>
  <si>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</si>
  <si>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</si>
  <si>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</si>
  <si>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</si>
  <si>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</si>
  <si>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</si>
  <si>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</si>
  <si>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</si>
  <si>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</si>
  <si>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</si>
  <si>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</si>
  <si>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</si>
  <si>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</si>
  <si>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</si>
  <si>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</si>
  <si>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</si>
  <si>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</si>
  <si>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</si>
  <si>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</si>
  <si>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</si>
  <si>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</si>
  <si>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</si>
  <si>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</si>
  <si>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</si>
  <si>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</si>
  <si>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</si>
  <si>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</si>
  <si>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</si>
  <si>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</si>
  <si>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</si>
  <si>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</si>
  <si>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</si>
  <si>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</si>
  <si>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</si>
  <si>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</si>
  <si>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</si>
  <si>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</si>
  <si>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</si>
  <si>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</si>
  <si>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</si>
  <si>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</si>
  <si>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</si>
  <si>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</si>
  <si>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</si>
  <si>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</si>
  <si>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</si>
  <si>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</si>
  <si>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</si>
  <si>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</si>
  <si>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</si>
  <si>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</si>
  <si>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</si>
  <si>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</si>
  <si>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</si>
  <si>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</si>
  <si>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</si>
  <si>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</si>
  <si>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</si>
  <si>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</si>
  <si>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</si>
  <si>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</si>
  <si>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</si>
  <si>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</si>
  <si>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</si>
  <si>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</si>
  <si>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</si>
  <si>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</si>
  <si>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</si>
  <si>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</si>
  <si>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</si>
  <si>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</si>
  <si>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</si>
  <si>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</si>
  <si>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</si>
  <si>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</si>
  <si>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</si>
  <si>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</si>
  <si>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</si>
  <si>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</si>
  <si>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</si>
  <si>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</si>
  <si>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</si>
  <si>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</si>
  <si>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</si>
  <si>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</si>
  <si>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</si>
  <si>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</si>
  <si>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</si>
  <si>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</si>
  <si>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</si>
  <si>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</si>
  <si>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</si>
  <si>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</si>
  <si>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</si>
  <si>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</si>
  <si>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</si>
  <si>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</si>
  <si>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</si>
  <si>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</si>
  <si>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</si>
  <si>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</si>
  <si>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</si>
  <si>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</si>
  <si>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</si>
  <si>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</si>
  <si>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</si>
  <si>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</si>
  <si>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</si>
  <si>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</si>
  <si>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</si>
  <si>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</si>
  <si>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</si>
  <si>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</si>
  <si>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</si>
  <si>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</si>
  <si>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</si>
  <si>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</si>
  <si>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</si>
  <si>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</si>
  <si>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</si>
  <si>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</si>
  <si>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</si>
  <si>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</si>
  <si>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</si>
  <si>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</si>
  <si>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</si>
  <si>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</si>
  <si>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</si>
  <si>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</si>
  <si>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</si>
  <si>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</si>
  <si>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</si>
  <si>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</si>
  <si>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</si>
  <si>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</si>
  <si>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</si>
  <si>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</si>
  <si>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</si>
  <si>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</si>
  <si>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</si>
  <si>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</si>
  <si>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</si>
  <si>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</si>
  <si>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</si>
  <si>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</si>
  <si>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</si>
  <si>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</si>
  <si>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</si>
  <si>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</si>
  <si>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</si>
  <si>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</si>
  <si>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</si>
  <si>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</si>
  <si>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</si>
  <si>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</si>
  <si>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</si>
  <si>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</si>
  <si>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</si>
  <si>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</si>
  <si>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</si>
  <si>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</si>
  <si>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</si>
  <si>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</si>
  <si>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</si>
  <si>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</si>
  <si>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</si>
  <si>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</si>
  <si>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</si>
  <si>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</si>
  <si>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</si>
  <si>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</si>
  <si>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</si>
  <si>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</si>
  <si>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</si>
  <si>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</si>
  <si>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</si>
  <si>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</si>
  <si>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</si>
  <si>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</si>
  <si>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</si>
  <si>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</si>
  <si>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</si>
  <si>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</si>
  <si>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</si>
  <si>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</si>
  <si>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</si>
  <si>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</si>
  <si>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</si>
  <si>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</si>
  <si>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</si>
  <si>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</si>
  <si>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</si>
  <si>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</si>
  <si>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</si>
  <si>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</si>
  <si>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</si>
  <si>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</si>
  <si>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</si>
  <si>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</si>
  <si>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</si>
  <si>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</si>
  <si>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</si>
  <si>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</si>
  <si>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</si>
  <si>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</si>
  <si>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</si>
  <si>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</si>
  <si>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</si>
  <si>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</si>
  <si>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</si>
  <si>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</si>
  <si>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</si>
  <si>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</si>
  <si>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</si>
  <si>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</si>
  <si>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</si>
  <si>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</si>
  <si>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</si>
  <si>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</si>
  <si>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</si>
  <si>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</si>
  <si>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</si>
  <si>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</si>
  <si>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</si>
  <si>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</si>
  <si>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</si>
  <si>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</si>
  <si>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</si>
  <si>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</si>
  <si>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</si>
  <si>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</si>
  <si>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</si>
  <si>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</si>
  <si>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</si>
  <si>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</si>
  <si>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</si>
  <si>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</si>
  <si>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</si>
  <si>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</si>
  <si>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</si>
  <si>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</si>
  <si>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</si>
  <si>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</si>
  <si>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</si>
  <si>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</si>
  <si>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</si>
  <si>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</si>
  <si>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</si>
  <si>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</si>
  <si>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</si>
  <si>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</si>
  <si>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</si>
  <si>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</si>
  <si>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</si>
  <si>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</si>
  <si>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</si>
  <si>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</si>
  <si>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</si>
  <si>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</si>
  <si>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</si>
  <si>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</si>
  <si>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</si>
  <si>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</si>
  <si>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</si>
  <si>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</si>
  <si>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</si>
  <si>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</si>
  <si>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</si>
  <si>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</si>
  <si>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</si>
  <si>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</si>
  <si>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</si>
  <si>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</si>
  <si>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</si>
  <si>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</si>
  <si>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</si>
  <si>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</si>
  <si>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</si>
  <si>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</si>
  <si>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</si>
  <si>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</si>
  <si>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</si>
  <si>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</si>
  <si>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</si>
  <si>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</si>
  <si>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</si>
  <si>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</si>
  <si>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</si>
  <si>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</si>
  <si>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</si>
  <si>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</si>
  <si>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</si>
  <si>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</si>
  <si>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</si>
  <si>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</si>
  <si>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</si>
  <si>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</si>
  <si>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</si>
  <si>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</si>
  <si>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</si>
  <si>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</si>
  <si>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</si>
  <si>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</si>
  <si>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</si>
  <si>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</si>
  <si>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</si>
  <si>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</si>
  <si>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</si>
  <si>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</si>
  <si>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</si>
  <si>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</si>
  <si>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</si>
  <si>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</si>
  <si>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</si>
  <si>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</si>
  <si>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</si>
  <si>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</si>
  <si>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</si>
  <si>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</si>
  <si>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</si>
  <si>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</si>
  <si>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</si>
  <si>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</si>
  <si>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</si>
  <si>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</si>
  <si>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</si>
  <si>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</si>
  <si>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</si>
  <si>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</si>
  <si>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</si>
  <si>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</si>
  <si>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</si>
  <si>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</si>
  <si>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</si>
  <si>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</si>
  <si>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</si>
  <si>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</si>
  <si>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</si>
  <si>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</si>
  <si>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</si>
  <si>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</si>
  <si>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</si>
  <si>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</si>
  <si>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</si>
  <si>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</si>
  <si>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</si>
  <si>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</si>
  <si>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</si>
  <si>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</si>
  <si>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</si>
  <si>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</si>
  <si>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</si>
  <si>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</si>
  <si>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</si>
  <si>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</si>
  <si>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</si>
  <si>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</si>
  <si>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</si>
  <si>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</si>
  <si>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</si>
  <si>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</si>
  <si>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</si>
  <si>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</si>
  <si>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</si>
  <si>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</si>
  <si>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</si>
  <si>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</si>
  <si>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</si>
  <si>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</si>
  <si>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</si>
  <si>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</si>
  <si>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</si>
  <si>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</si>
  <si>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</si>
  <si>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</si>
  <si>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</si>
  <si>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</si>
  <si>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</si>
  <si>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</si>
  <si>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</si>
  <si>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</si>
  <si>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</si>
  <si>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</si>
  <si>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</si>
  <si>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</si>
  <si>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</si>
  <si>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</si>
  <si>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</si>
  <si>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</si>
  <si>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</si>
  <si>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</si>
  <si>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</si>
  <si>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</si>
  <si>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</si>
  <si>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</si>
  <si>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</si>
  <si>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</si>
  <si>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</si>
  <si>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</si>
  <si>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</si>
  <si>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</si>
  <si>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</si>
  <si>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</si>
  <si>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</si>
  <si>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</si>
  <si>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</si>
  <si>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</si>
  <si>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</si>
  <si>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</si>
  <si>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</si>
  <si>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</si>
  <si>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</si>
  <si>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</si>
  <si>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</si>
  <si>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</si>
  <si>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</si>
  <si>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</si>
  <si>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</si>
  <si>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</si>
  <si>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</si>
  <si>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</si>
  <si>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</si>
  <si>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</si>
  <si>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</si>
  <si>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</si>
  <si>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</si>
  <si>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</si>
  <si>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</si>
  <si>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</si>
  <si>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</si>
  <si>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</si>
  <si>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</si>
  <si>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</si>
  <si>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</si>
  <si>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</si>
  <si>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</si>
  <si>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</si>
  <si>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</si>
  <si>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</si>
  <si>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</si>
  <si>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</si>
  <si>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</si>
  <si>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</si>
  <si>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</si>
  <si>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</si>
  <si>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</si>
  <si>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</si>
  <si>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</si>
  <si>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</si>
  <si>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</si>
  <si>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</si>
  <si>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</si>
  <si>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</si>
  <si>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</si>
  <si>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</si>
  <si>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</si>
  <si>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</si>
  <si>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</si>
  <si>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</si>
  <si>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</si>
  <si>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</si>
  <si>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</si>
  <si>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</si>
  <si>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</si>
  <si>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</si>
  <si>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</si>
  <si>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</si>
  <si>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</si>
  <si>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</si>
  <si>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</si>
  <si>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</si>
  <si>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</si>
  <si>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</si>
  <si>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</si>
  <si>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</si>
  <si>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</si>
  <si>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</si>
  <si>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</si>
  <si>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</si>
  <si>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</si>
  <si>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</si>
  <si>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</si>
  <si>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</si>
  <si>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</si>
  <si>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</si>
  <si>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</si>
  <si>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</si>
  <si>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</si>
  <si>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</si>
  <si>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</si>
  <si>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</si>
  <si>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</si>
  <si>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</si>
  <si>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</si>
  <si>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</si>
  <si>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</si>
  <si>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</si>
  <si>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</si>
  <si>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</si>
  <si>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</si>
  <si>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</si>
  <si>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</si>
  <si>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</si>
  <si>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</si>
  <si>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</si>
  <si>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</si>
  <si>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</si>
  <si>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</si>
  <si>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</si>
  <si>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</si>
  <si>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</si>
  <si>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</si>
  <si>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</si>
  <si>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</si>
  <si>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</si>
  <si>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</si>
  <si>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</si>
  <si>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</si>
  <si>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</si>
  <si>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</si>
  <si>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</si>
  <si>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</si>
  <si>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</si>
  <si>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</si>
  <si>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</si>
  <si>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</si>
  <si>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</si>
  <si>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</si>
  <si>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</si>
  <si>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</si>
  <si>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</si>
  <si>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</si>
  <si>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</si>
  <si>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</si>
  <si>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</si>
  <si>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</si>
  <si>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</si>
  <si>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</si>
  <si>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</si>
  <si>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</si>
  <si>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</si>
  <si>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</si>
  <si>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</si>
  <si>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</si>
  <si>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</si>
  <si>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</si>
  <si>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</si>
  <si>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</si>
  <si>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</si>
  <si>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</si>
  <si>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</si>
  <si>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</si>
  <si>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</si>
  <si>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</si>
  <si>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</si>
  <si>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</si>
  <si>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</si>
  <si>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</si>
  <si>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</si>
  <si>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</si>
  <si>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</si>
  <si>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</si>
  <si>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</si>
  <si>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</si>
  <si>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</si>
  <si>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</si>
  <si>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</si>
  <si>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</si>
  <si>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</si>
  <si>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</si>
  <si>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</si>
  <si>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</si>
  <si>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</si>
  <si>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</si>
  <si>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</si>
  <si>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</si>
  <si>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</si>
  <si>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</si>
  <si>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</si>
  <si>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</si>
  <si>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</si>
  <si>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</si>
  <si>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</si>
  <si>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</si>
  <si>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</si>
  <si>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</si>
  <si>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</si>
  <si>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</si>
  <si>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</si>
  <si>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</si>
  <si>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</si>
  <si>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</si>
  <si>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</si>
  <si>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</si>
  <si>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</si>
  <si>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</si>
  <si>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</si>
  <si>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</si>
  <si>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</si>
  <si>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</si>
  <si>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</si>
  <si>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</si>
  <si>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</si>
  <si>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</si>
  <si>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</si>
  <si>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</si>
  <si>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</si>
  <si>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</si>
  <si>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</si>
  <si>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</si>
  <si>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</si>
  <si>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</si>
  <si>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</si>
  <si>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</si>
  <si>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</si>
  <si>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</si>
  <si>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</si>
  <si>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</si>
  <si>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</si>
  <si>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</si>
  <si>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</si>
  <si>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</si>
  <si>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</si>
  <si>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</si>
  <si>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</si>
  <si>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</si>
  <si>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</si>
  <si>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</si>
  <si>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</si>
  <si>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</si>
  <si>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</si>
  <si>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</si>
  <si>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</si>
  <si>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</si>
  <si>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</si>
  <si>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</si>
  <si>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</si>
  <si>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</si>
  <si>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</si>
  <si>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</si>
  <si>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</si>
  <si>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</si>
  <si>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</si>
  <si>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</si>
  <si>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</si>
  <si>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</si>
  <si>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</si>
  <si>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</si>
  <si>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</si>
  <si>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</si>
  <si>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</si>
  <si>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</si>
  <si>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</si>
  <si>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</si>
  <si>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</si>
  <si>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</si>
  <si>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</si>
  <si>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</si>
  <si>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</si>
  <si>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</si>
  <si>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</si>
  <si>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</si>
  <si>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</si>
  <si>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</si>
  <si>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</si>
  <si>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</si>
  <si>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</si>
  <si>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</si>
  <si>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</si>
  <si>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</si>
  <si>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</si>
  <si>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</si>
  <si>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</si>
  <si>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</si>
  <si>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</si>
  <si>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</si>
  <si>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</si>
  <si>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</si>
  <si>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</si>
  <si>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</si>
  <si>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</si>
  <si>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</si>
  <si>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</si>
  <si>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</si>
  <si>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</si>
  <si>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</si>
  <si>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</si>
  <si>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</si>
  <si>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</si>
  <si>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</si>
  <si>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</si>
  <si>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</si>
  <si>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</si>
  <si>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</si>
  <si>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</si>
  <si>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</si>
  <si>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</si>
  <si>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</si>
  <si>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</si>
  <si>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</si>
  <si>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</si>
  <si>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</si>
  <si>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</si>
  <si>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</si>
  <si>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</si>
  <si>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</si>
  <si>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</si>
  <si>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</si>
  <si>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</si>
  <si>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</si>
  <si>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</si>
  <si>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</si>
  <si>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</si>
  <si>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</si>
  <si>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</si>
  <si>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</si>
  <si>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</si>
  <si>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</si>
  <si>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</si>
  <si>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</si>
  <si>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</si>
  <si>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</si>
  <si>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</si>
  <si>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</si>
  <si>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</si>
  <si>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</si>
  <si>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</si>
  <si>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</si>
  <si>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</si>
  <si>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</si>
  <si>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</si>
  <si>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</si>
  <si>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</si>
  <si>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</si>
  <si>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</si>
  <si>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</si>
  <si>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</si>
  <si>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</si>
  <si>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</si>
  <si>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</si>
  <si>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</si>
  <si>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</si>
  <si>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</si>
  <si>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</si>
  <si>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</si>
  <si>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</si>
  <si>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</si>
  <si>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</si>
  <si>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</si>
  <si>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</si>
  <si>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</si>
  <si>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</si>
  <si>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</si>
  <si>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</si>
  <si>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</si>
  <si>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</si>
  <si>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</si>
  <si>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</si>
  <si>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</si>
  <si>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</si>
  <si>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</si>
  <si>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</si>
  <si>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</si>
  <si>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</si>
  <si>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</si>
  <si>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</si>
  <si>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</si>
  <si>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</si>
  <si>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</si>
  <si>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</si>
  <si>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</si>
  <si>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</si>
  <si>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</si>
  <si>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</si>
  <si>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</si>
  <si>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</si>
  <si>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</si>
  <si>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</si>
  <si>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</si>
  <si>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</si>
  <si>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</si>
  <si>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</si>
  <si>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</si>
  <si>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</si>
  <si>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</si>
  <si>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</si>
  <si>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</si>
  <si>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</si>
  <si>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</si>
  <si>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</si>
  <si>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</si>
  <si>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</si>
  <si>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</si>
  <si>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</si>
  <si>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</si>
  <si>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</si>
  <si>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</si>
  <si>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</si>
  <si>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</si>
  <si>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</si>
  <si>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</si>
  <si>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</si>
  <si>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</si>
  <si>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</si>
  <si>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</si>
  <si>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</si>
  <si>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</si>
  <si>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</si>
  <si>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</si>
  <si>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</si>
  <si>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</si>
  <si>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</si>
  <si>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</si>
  <si>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</si>
  <si>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</si>
  <si>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</si>
  <si>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</si>
  <si>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</si>
  <si>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</si>
  <si>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</si>
  <si>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</si>
  <si>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</si>
  <si>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</si>
  <si>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</si>
  <si>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</si>
  <si>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</si>
  <si>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</si>
  <si>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</si>
  <si>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</si>
  <si>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</si>
  <si>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</si>
  <si>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</si>
  <si>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</si>
  <si>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</si>
  <si>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</si>
  <si>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</si>
  <si>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</si>
  <si>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</si>
  <si>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</si>
  <si>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</si>
  <si>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</si>
  <si>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</si>
  <si>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</si>
  <si>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</si>
  <si>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</si>
  <si>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</si>
  <si>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</si>
  <si>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</si>
  <si>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</si>
  <si>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</si>
  <si>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</si>
  <si>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</si>
  <si>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</si>
  <si>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</si>
  <si>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</si>
  <si>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</si>
  <si>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</si>
  <si>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</si>
  <si>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</si>
  <si>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</si>
  <si>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</si>
  <si>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</si>
  <si>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</si>
  <si>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</si>
  <si>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</si>
  <si>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</si>
  <si>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</si>
  <si>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</si>
  <si>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</si>
  <si>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</si>
  <si>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</si>
  <si>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</si>
  <si>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</si>
  <si>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</si>
  <si>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</si>
  <si>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</si>
  <si>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</si>
  <si>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</si>
  <si>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</si>
  <si>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</si>
  <si>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</si>
  <si>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</si>
  <si>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</si>
  <si>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</si>
  <si>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</si>
  <si>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</si>
  <si>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</si>
  <si>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</si>
  <si>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</si>
  <si>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</si>
  <si>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</si>
  <si>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</si>
  <si>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</si>
  <si>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</si>
  <si>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</si>
  <si>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</si>
  <si>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</si>
  <si>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</si>
  <si>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</si>
  <si>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</si>
  <si>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</si>
  <si>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</si>
  <si>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</si>
  <si>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</si>
  <si>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</si>
  <si>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</si>
  <si>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</si>
  <si>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</si>
  <si>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</si>
  <si>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</si>
  <si>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</si>
  <si>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</si>
  <si>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</si>
  <si>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</si>
  <si>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</si>
  <si>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</si>
  <si>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</si>
  <si>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</si>
  <si>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</si>
  <si>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</si>
  <si>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</si>
  <si>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</si>
  <si>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</si>
  <si>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</si>
  <si>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</si>
  <si>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</si>
  <si>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</si>
  <si>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</si>
  <si>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</si>
  <si>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</si>
  <si>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</si>
  <si>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</si>
  <si>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</si>
  <si>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</si>
  <si>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</si>
  <si>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</si>
  <si>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</si>
  <si>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</si>
  <si>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</si>
  <si>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</si>
  <si>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</si>
  <si>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</si>
  <si>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</si>
  <si>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</si>
  <si>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</si>
  <si>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</si>
  <si>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</si>
  <si>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</si>
  <si>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</si>
  <si>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</si>
  <si>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</si>
  <si>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</si>
  <si>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</si>
  <si>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</si>
  <si>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</si>
  <si>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</si>
  <si>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</si>
  <si>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</si>
  <si>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</si>
  <si>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</si>
  <si>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</si>
  <si>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</si>
  <si>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</si>
  <si>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</si>
  <si>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</si>
  <si>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</si>
  <si>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</si>
  <si>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</si>
  <si>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</si>
  <si>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</si>
  <si>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</si>
  <si>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</si>
  <si>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</si>
  <si>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</si>
  <si>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</si>
  <si>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</si>
  <si>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</si>
  <si>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</si>
  <si>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</si>
  <si>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</si>
  <si>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</si>
  <si>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</si>
  <si>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</si>
  <si>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</si>
  <si>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</si>
  <si>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</si>
  <si>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</si>
  <si>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</si>
  <si>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</si>
  <si>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</si>
  <si>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</si>
  <si>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</si>
  <si>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</si>
  <si>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</si>
  <si>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</si>
  <si>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</si>
  <si>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</si>
  <si>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</si>
  <si>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</si>
  <si>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</si>
  <si>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</si>
  <si>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</si>
  <si>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</si>
  <si>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</si>
  <si>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</si>
  <si>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</si>
  <si>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</si>
  <si>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</si>
  <si>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</si>
  <si>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</si>
  <si>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</si>
  <si>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</si>
  <si>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</si>
  <si>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</si>
  <si>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</si>
  <si>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</si>
  <si>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</si>
  <si>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</si>
  <si>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</si>
  <si>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</si>
  <si>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</si>
  <si>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</si>
  <si>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</si>
  <si>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</si>
  <si>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</si>
  <si>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</si>
  <si>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</si>
  <si>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</si>
  <si>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</si>
  <si>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</si>
  <si>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</si>
  <si>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</si>
  <si>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</si>
  <si>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</si>
  <si>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</si>
  <si>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</si>
  <si>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</si>
  <si>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</si>
  <si>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</si>
  <si>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</si>
  <si>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</si>
  <si>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</si>
  <si>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</si>
  <si>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</si>
  <si>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</si>
  <si>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</si>
  <si>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</si>
  <si>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</si>
  <si>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</si>
  <si>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</si>
  <si>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</si>
  <si>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</si>
  <si>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</si>
  <si>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</si>
  <si>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</si>
  <si>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</si>
  <si>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</si>
  <si>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</si>
  <si>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</si>
  <si>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</si>
  <si>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</si>
  <si>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</si>
  <si>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</si>
  <si>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</si>
  <si>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</si>
  <si>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</si>
  <si>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</si>
  <si>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</si>
  <si>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</si>
  <si>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</si>
  <si>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</si>
  <si>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</si>
  <si>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</si>
  <si>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</si>
  <si>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</si>
  <si>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</si>
  <si>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</si>
  <si>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</si>
  <si>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</si>
  <si>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</si>
  <si>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</si>
  <si>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</si>
  <si>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</si>
  <si>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</si>
  <si>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</si>
  <si>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</si>
  <si>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</si>
  <si>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</si>
  <si>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</si>
  <si>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</si>
  <si>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</si>
  <si>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</si>
  <si>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</si>
  <si>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</si>
  <si>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</si>
  <si>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</si>
  <si>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</si>
  <si>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</si>
  <si>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</si>
  <si>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</si>
  <si>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</si>
  <si>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</si>
  <si>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</si>
  <si>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</si>
  <si>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</si>
  <si>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</si>
  <si>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</si>
  <si>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</si>
  <si>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</si>
  <si>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</si>
  <si>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</si>
  <si>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</si>
  <si>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</si>
  <si>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</si>
  <si>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</si>
  <si>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</si>
  <si>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</si>
  <si>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</si>
  <si>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</si>
  <si>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</si>
  <si>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</si>
  <si>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</si>
  <si>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</si>
  <si>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</si>
  <si>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</si>
  <si>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</si>
  <si>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</si>
  <si>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</si>
  <si>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</si>
  <si>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</si>
  <si>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</si>
  <si>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</si>
  <si>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</si>
  <si>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</si>
  <si>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</si>
  <si>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</si>
  <si>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</si>
  <si>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</si>
  <si>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</si>
  <si>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</si>
  <si>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</si>
  <si>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</si>
  <si>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</si>
  <si>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</si>
  <si>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</si>
  <si>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</si>
  <si>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</si>
  <si>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</si>
  <si>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</si>
  <si>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</si>
  <si>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</si>
  <si>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</si>
  <si>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</si>
  <si>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</si>
  <si>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</si>
  <si>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</si>
  <si>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</si>
  <si>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</si>
  <si>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</si>
  <si>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</si>
  <si>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</si>
  <si>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</si>
  <si>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</si>
  <si>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</si>
  <si>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</si>
  <si>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</si>
  <si>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</si>
  <si>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</si>
  <si>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</si>
  <si>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</si>
  <si>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</si>
  <si>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</si>
  <si>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</si>
  <si>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</si>
  <si>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</si>
  <si>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</si>
  <si>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</si>
  <si>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</si>
  <si>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</si>
  <si>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</si>
  <si>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</si>
  <si>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</si>
  <si>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</si>
  <si>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</si>
  <si>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</si>
  <si>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</si>
  <si>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</si>
  <si>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</si>
  <si>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</si>
  <si>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</si>
  <si>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</si>
  <si>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</si>
  <si>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</si>
  <si>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</si>
  <si>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</si>
  <si>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</si>
  <si>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</si>
  <si>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</si>
  <si>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</si>
  <si>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</si>
  <si>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</si>
  <si>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</si>
  <si>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</si>
  <si>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</si>
  <si>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</si>
  <si>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</si>
  <si>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</si>
  <si>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</si>
  <si>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</si>
  <si>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</si>
  <si>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</si>
  <si>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</si>
  <si>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</si>
  <si>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</si>
  <si>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</si>
  <si>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</si>
  <si>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</si>
  <si>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</si>
  <si>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</si>
  <si>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</si>
  <si>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</si>
  <si>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</si>
  <si>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</si>
  <si>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</si>
  <si>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</si>
  <si>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</si>
  <si>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</si>
  <si>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</si>
  <si>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</si>
  <si>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</si>
  <si>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</si>
  <si>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</si>
  <si>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</si>
  <si>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</si>
  <si>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</si>
  <si>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</si>
  <si>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</si>
  <si>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</si>
  <si>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</si>
  <si>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</si>
  <si>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</si>
  <si>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</si>
  <si>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</si>
  <si>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</si>
  <si>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</si>
  <si>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</si>
  <si>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</si>
  <si>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</si>
  <si>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</si>
  <si>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</si>
  <si>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</si>
  <si>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</si>
  <si>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</si>
  <si>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</si>
  <si>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</si>
  <si>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</si>
  <si>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</si>
  <si>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</si>
  <si>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</si>
  <si>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</si>
  <si>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</si>
  <si>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</si>
  <si>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</si>
  <si>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</si>
  <si>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</si>
  <si>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</si>
  <si>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</si>
  <si>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</si>
  <si>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</si>
  <si>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</si>
  <si>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</si>
  <si>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</si>
  <si>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</si>
  <si>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</si>
  <si>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</si>
  <si>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</si>
  <si>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</si>
  <si>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</si>
  <si>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</si>
  <si>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</si>
  <si>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</si>
  <si>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</si>
  <si>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</si>
  <si>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</si>
  <si>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</si>
  <si>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</si>
  <si>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</si>
  <si>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</si>
  <si>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</si>
  <si>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</si>
  <si>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</si>
  <si>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</si>
  <si>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</si>
  <si>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</si>
  <si>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</si>
  <si>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</si>
  <si>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</si>
  <si>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</si>
  <si>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</si>
  <si>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</si>
  <si>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</si>
  <si>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</si>
  <si>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</si>
  <si>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</si>
  <si>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</si>
  <si>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</si>
  <si>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</si>
  <si>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</si>
  <si>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</si>
  <si>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</si>
  <si>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</si>
  <si>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</si>
  <si>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</si>
  <si>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</si>
  <si>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</si>
  <si>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</si>
  <si>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</si>
  <si>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</si>
  <si>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</si>
  <si>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</si>
  <si>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</si>
  <si>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</si>
  <si>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</si>
  <si>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</si>
  <si>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</si>
  <si>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</si>
  <si>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</si>
  <si>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</si>
  <si>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</si>
  <si>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</si>
  <si>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</si>
  <si>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</si>
  <si>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</si>
  <si>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</si>
  <si>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</si>
  <si>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</si>
  <si>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</si>
  <si>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</si>
  <si>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</si>
  <si>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</si>
  <si>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</si>
  <si>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</si>
  <si>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</si>
  <si>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</si>
  <si>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</si>
  <si>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</si>
  <si>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</si>
  <si>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</si>
  <si>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</si>
  <si>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</si>
  <si>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</si>
  <si>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</si>
  <si>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</si>
  <si>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</si>
  <si>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</si>
  <si>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</si>
  <si>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</si>
  <si>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</si>
  <si>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</si>
  <si>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</si>
  <si>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</si>
  <si>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</si>
  <si>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</si>
  <si>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</si>
  <si>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</si>
  <si>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</si>
  <si>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</si>
  <si>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</si>
  <si>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</si>
  <si>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</si>
  <si>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</si>
  <si>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</si>
  <si>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</si>
  <si>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</si>
  <si>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</si>
  <si>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</si>
  <si>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</si>
  <si>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</si>
  <si>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</si>
  <si>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</si>
  <si>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</si>
  <si>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</si>
  <si>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</si>
  <si>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</si>
  <si>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</si>
  <si>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</si>
  <si>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</si>
  <si>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</si>
  <si>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</si>
  <si>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</si>
  <si>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</si>
  <si>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</si>
  <si>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</si>
  <si>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</si>
  <si>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</si>
  <si>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</si>
  <si>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</si>
  <si>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</si>
  <si>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</si>
  <si>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</si>
  <si>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</si>
  <si>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</si>
  <si>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</si>
  <si>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</si>
  <si>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</si>
  <si>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</si>
  <si>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</si>
  <si>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</si>
  <si>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</si>
  <si>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</si>
  <si>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</si>
  <si>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</si>
  <si>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</si>
  <si>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</si>
  <si>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</si>
  <si>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</si>
  <si>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</si>
  <si>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</si>
  <si>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</si>
  <si>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</si>
  <si>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</si>
  <si>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</si>
  <si>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</si>
  <si>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</si>
  <si>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</si>
  <si>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</si>
  <si>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</si>
  <si>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</si>
  <si>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</si>
  <si>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</si>
  <si>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</si>
  <si>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</si>
  <si>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</si>
  <si>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</si>
  <si>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</si>
  <si>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</si>
  <si>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</si>
  <si>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</si>
  <si>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</si>
  <si>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</si>
  <si>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</si>
  <si>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</si>
  <si>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</si>
  <si>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</si>
  <si>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</si>
  <si>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</si>
  <si>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</si>
  <si>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</si>
  <si>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</si>
  <si>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</si>
  <si>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</si>
  <si>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</si>
  <si>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</si>
  <si>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</si>
  <si>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</si>
  <si>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</si>
  <si>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</si>
  <si>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</si>
  <si>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</si>
  <si>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</si>
  <si>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</si>
  <si>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</si>
  <si>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</si>
  <si>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</si>
  <si>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</si>
  <si>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</si>
  <si>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</si>
  <si>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</si>
  <si>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</si>
  <si>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</si>
  <si>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</si>
  <si>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</si>
  <si>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</si>
  <si>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</si>
  <si>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</si>
  <si>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</si>
  <si>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</si>
  <si>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</si>
  <si>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</si>
  <si>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</si>
  <si>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</si>
  <si>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</si>
  <si>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</si>
  <si>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</si>
  <si>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</si>
  <si>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</si>
  <si>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</si>
  <si>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</si>
  <si>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</si>
  <si>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</si>
  <si>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</si>
  <si>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</si>
  <si>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</si>
  <si>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</si>
  <si>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</si>
  <si>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</si>
  <si>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</si>
  <si>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</si>
  <si>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</si>
  <si>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</si>
  <si>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</si>
  <si>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</si>
  <si>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</si>
  <si>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</si>
  <si>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</si>
  <si>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</si>
  <si>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</si>
  <si>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</si>
  <si>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</si>
  <si>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</si>
  <si>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</si>
  <si>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</si>
  <si>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</si>
  <si>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</si>
  <si>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</si>
  <si>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</si>
  <si>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</si>
  <si>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</si>
  <si>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</si>
  <si>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</si>
  <si>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</si>
  <si>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</si>
  <si>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</si>
  <si>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</si>
  <si>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</si>
  <si>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</si>
  <si>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</si>
  <si>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</si>
  <si>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</si>
  <si>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</si>
  <si>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</si>
  <si>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</si>
  <si>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</si>
  <si>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</si>
  <si>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</si>
  <si>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</si>
  <si>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</si>
  <si>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</si>
  <si>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</si>
  <si>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</si>
  <si>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</si>
  <si>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</si>
  <si>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</si>
  <si>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</si>
  <si>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</si>
  <si>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</si>
  <si>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</si>
  <si>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</si>
  <si>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</si>
  <si>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</si>
  <si>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</si>
  <si>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</si>
  <si>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</si>
  <si>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</si>
  <si>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</si>
  <si>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</si>
  <si>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</si>
  <si>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</si>
  <si>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</si>
  <si>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</si>
  <si>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</si>
  <si>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</si>
  <si>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</si>
  <si>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</si>
  <si>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</si>
  <si>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</si>
  <si>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</si>
  <si>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</si>
  <si>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</si>
  <si>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</si>
  <si>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</si>
  <si>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</si>
  <si>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</si>
  <si>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</si>
  <si>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</si>
  <si>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</si>
  <si>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</si>
  <si>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</si>
  <si>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</si>
  <si>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</si>
  <si>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</si>
  <si>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</si>
  <si>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</si>
  <si>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</si>
  <si>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</si>
  <si>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</si>
  <si>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</si>
  <si>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</si>
  <si>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</si>
  <si>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</si>
  <si>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</si>
  <si>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</si>
  <si>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</si>
  <si>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</si>
  <si>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</si>
  <si>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</si>
  <si>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</si>
  <si>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</si>
  <si>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</si>
  <si>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</si>
  <si>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</si>
  <si>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</si>
  <si>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</si>
  <si>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</si>
  <si>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</si>
  <si>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</si>
  <si>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</si>
  <si>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</si>
  <si>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</si>
  <si>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</si>
  <si>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</si>
  <si>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</si>
  <si>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</si>
  <si>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</si>
  <si>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</si>
  <si>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</si>
  <si>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</si>
  <si>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</si>
  <si>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</si>
  <si>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</si>
  <si>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</si>
  <si>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</si>
  <si>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</si>
  <si>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</si>
  <si>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</si>
  <si>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</si>
  <si>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</si>
  <si>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</si>
  <si>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</si>
  <si>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</si>
  <si>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</si>
  <si>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</si>
  <si>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</si>
  <si>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</si>
  <si>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</si>
  <si>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</si>
  <si>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</si>
  <si>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</si>
  <si>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</si>
  <si>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</si>
  <si>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</si>
  <si>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</si>
  <si>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</si>
  <si>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</si>
  <si>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</si>
  <si>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</si>
  <si>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</si>
  <si>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</si>
  <si>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</si>
  <si>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</si>
  <si>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</si>
  <si>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</si>
  <si>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</si>
  <si>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</si>
  <si>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</si>
  <si>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</si>
  <si>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</si>
  <si>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</si>
  <si>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</si>
  <si>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</si>
  <si>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</si>
  <si>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</si>
  <si>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</si>
  <si>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</si>
  <si>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</si>
  <si>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</si>
  <si>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</si>
  <si>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</si>
  <si>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</si>
  <si>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</si>
  <si>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</si>
  <si>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</si>
  <si>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</si>
  <si>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</si>
  <si>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</si>
  <si>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</si>
  <si>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</si>
  <si>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</si>
  <si>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</si>
  <si>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</si>
  <si>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</si>
  <si>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</si>
  <si>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</si>
  <si>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</si>
  <si>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</si>
  <si>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</si>
  <si>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</si>
  <si>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</si>
  <si>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</si>
  <si>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</si>
  <si>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</si>
  <si>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</si>
  <si>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</si>
  <si>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</si>
  <si>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</si>
  <si>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</si>
  <si>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</si>
  <si>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</si>
  <si>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</si>
  <si>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</si>
  <si>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</si>
  <si>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</si>
  <si>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</si>
  <si>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</si>
  <si>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</si>
  <si>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</si>
  <si>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</si>
  <si>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</si>
  <si>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</si>
  <si>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</si>
  <si>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</si>
  <si>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</si>
  <si>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</si>
  <si>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</si>
  <si>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</si>
  <si>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</si>
  <si>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</si>
  <si>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</si>
  <si>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</si>
  <si>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</si>
  <si>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</si>
  <si>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</si>
  <si>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</si>
  <si>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</si>
  <si>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</si>
  <si>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</si>
  <si>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</si>
  <si>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</si>
  <si>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</si>
  <si>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</si>
  <si>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</si>
  <si>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</si>
  <si>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</si>
  <si>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</si>
  <si>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</si>
  <si>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</si>
  <si>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</si>
  <si>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</si>
  <si>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</si>
  <si>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</si>
  <si>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</si>
  <si>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</si>
  <si>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</si>
  <si>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</si>
  <si>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</si>
  <si>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</si>
  <si>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</si>
  <si>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</si>
  <si>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</si>
  <si>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</si>
  <si>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</si>
  <si>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</si>
  <si>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</si>
  <si>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</si>
  <si>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</si>
  <si>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</si>
  <si>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</si>
  <si>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</si>
  <si>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</si>
  <si>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</si>
  <si>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</si>
  <si>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</si>
  <si>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</si>
  <si>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</si>
  <si>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</si>
  <si>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</si>
  <si>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</si>
  <si>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</si>
  <si>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</si>
  <si>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</si>
  <si>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</si>
  <si>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</si>
  <si>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</si>
  <si>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</si>
  <si>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</si>
  <si>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</si>
  <si>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</si>
  <si>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</si>
  <si>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</si>
  <si>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</si>
  <si>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</si>
  <si>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</si>
  <si>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</si>
  <si>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</si>
  <si>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</si>
  <si>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</si>
  <si>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</si>
  <si>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</si>
  <si>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</si>
  <si>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</si>
  <si>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</si>
  <si>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</si>
  <si>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</si>
  <si>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</si>
  <si>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</si>
  <si>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</si>
  <si>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</si>
  <si>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</si>
  <si>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</si>
  <si>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</si>
  <si>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</si>
  <si>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</si>
  <si>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</si>
  <si>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</si>
  <si>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</si>
  <si>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</si>
  <si>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</si>
  <si>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</si>
  <si>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</si>
  <si>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</si>
  <si>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</si>
  <si>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</si>
  <si>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</si>
  <si>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</si>
  <si>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</si>
  <si>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</si>
  <si>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</si>
  <si>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</si>
  <si>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</si>
  <si>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</si>
  <si>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</si>
  <si>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</si>
  <si>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</si>
  <si>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</si>
  <si>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</si>
  <si>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</si>
  <si>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</si>
  <si>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</si>
  <si>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</si>
  <si>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</si>
  <si>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</si>
  <si>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</si>
  <si>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</si>
  <si>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</si>
  <si>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</si>
  <si>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</si>
  <si>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</si>
  <si>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</si>
  <si>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</si>
  <si>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</si>
  <si>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</si>
  <si>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</si>
  <si>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</si>
  <si>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</si>
  <si>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</si>
  <si>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</si>
  <si>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</si>
  <si>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</si>
  <si>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</si>
  <si>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</si>
  <si>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</si>
  <si>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</si>
  <si>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</si>
  <si>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</si>
  <si>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</si>
  <si>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</si>
  <si>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</si>
  <si>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</si>
  <si>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</si>
  <si>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</si>
  <si>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</si>
  <si>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</si>
  <si>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</si>
  <si>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</si>
  <si>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</si>
  <si>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</si>
  <si>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</si>
  <si>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</si>
  <si>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</si>
  <si>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</si>
  <si>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</si>
  <si>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</si>
  <si>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</si>
  <si>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</si>
  <si>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</si>
  <si>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</si>
  <si>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</si>
  <si>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</si>
  <si>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</si>
  <si>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</si>
  <si>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</si>
  <si>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</si>
  <si>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</si>
  <si>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</si>
  <si>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</si>
  <si>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</si>
  <si>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</si>
  <si>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</si>
  <si>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</si>
  <si>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</si>
  <si>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</si>
  <si>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</si>
  <si>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</si>
  <si>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</si>
  <si>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</si>
  <si>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</si>
  <si>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</si>
  <si>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</si>
  <si>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</si>
  <si>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</si>
  <si>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</si>
  <si>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</si>
  <si>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</si>
  <si>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</si>
  <si>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</si>
  <si>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</si>
  <si>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</si>
  <si>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</si>
  <si>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</si>
  <si>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</si>
  <si>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</si>
  <si>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</si>
  <si>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</si>
  <si>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</si>
  <si>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</si>
  <si>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</si>
  <si>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</si>
  <si>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</si>
  <si>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</si>
  <si>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</si>
  <si>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</si>
  <si>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</si>
  <si>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</si>
  <si>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</si>
  <si>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</si>
  <si>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</si>
  <si>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</si>
  <si>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</si>
  <si>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</si>
  <si>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</si>
  <si>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</si>
  <si>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</si>
  <si>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</si>
  <si>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</si>
  <si>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</si>
  <si>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</si>
  <si>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</si>
  <si>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</si>
  <si>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</si>
  <si>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</si>
  <si>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</si>
  <si>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</si>
  <si>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</si>
  <si>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</si>
  <si>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</si>
  <si>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</si>
  <si>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</si>
  <si>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</si>
  <si>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</si>
  <si>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</si>
  <si>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</si>
  <si>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</si>
  <si>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</si>
  <si>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</si>
  <si>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</si>
  <si>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</si>
  <si>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</si>
  <si>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</si>
  <si>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</si>
  <si>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</si>
  <si>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</si>
  <si>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</si>
  <si>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</si>
  <si>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</si>
  <si>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</si>
  <si>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</si>
  <si>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</si>
  <si>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</si>
  <si>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</si>
  <si>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</si>
  <si>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</si>
  <si>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</si>
  <si>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</si>
  <si>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</si>
  <si>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</si>
  <si>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</si>
  <si>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</si>
  <si>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</si>
  <si>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</si>
  <si>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</si>
  <si>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</si>
  <si>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</si>
  <si>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</si>
  <si>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</si>
  <si>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</si>
  <si>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</si>
  <si>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</si>
  <si>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</si>
  <si>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</si>
  <si>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</si>
  <si>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</si>
  <si>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</si>
  <si>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</si>
  <si>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</si>
  <si>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</si>
  <si>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</si>
  <si>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</si>
  <si>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</si>
  <si>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</si>
  <si>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</si>
  <si>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</si>
  <si>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</si>
  <si>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</si>
  <si>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</si>
  <si>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</si>
  <si>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</si>
  <si>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</si>
  <si>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</si>
  <si>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</si>
  <si>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</si>
  <si>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</si>
  <si>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</si>
  <si>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</si>
  <si>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</si>
  <si>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</si>
  <si>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</si>
  <si>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</si>
  <si>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</si>
  <si>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</si>
  <si>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</si>
  <si>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</si>
  <si>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</si>
  <si>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</si>
  <si>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</si>
  <si>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</si>
  <si>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</si>
  <si>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</si>
  <si>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</si>
  <si>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</si>
  <si>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</si>
  <si>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</si>
  <si>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</si>
  <si>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</si>
  <si>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</si>
  <si>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</si>
  <si>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</si>
  <si>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</si>
  <si>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</si>
  <si>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</si>
  <si>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</si>
  <si>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</si>
  <si>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</si>
  <si>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</si>
  <si>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</si>
  <si>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</si>
  <si>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</si>
  <si>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</si>
  <si>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</si>
  <si>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</si>
  <si>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</si>
  <si>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</si>
  <si>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</si>
  <si>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</si>
  <si>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</si>
  <si>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</si>
  <si>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</si>
  <si>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</si>
  <si>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</si>
  <si>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</si>
  <si>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</si>
  <si>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</si>
  <si>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</si>
  <si>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</si>
  <si>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</si>
  <si>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</si>
  <si>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</si>
  <si>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</si>
  <si>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</si>
  <si>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</si>
  <si>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</si>
  <si>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</si>
  <si>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</si>
  <si>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</si>
  <si>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</si>
  <si>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</si>
  <si>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</si>
  <si>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</si>
  <si>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</si>
  <si>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</si>
  <si>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</si>
  <si>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</si>
  <si>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</si>
  <si>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</si>
  <si>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</si>
  <si>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</si>
  <si>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</si>
  <si>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</si>
  <si>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</si>
  <si>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</si>
  <si>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</si>
  <si>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</si>
  <si>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</si>
  <si>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</si>
  <si>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</si>
  <si>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</si>
  <si>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</si>
  <si>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</si>
  <si>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</si>
  <si>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</si>
  <si>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</si>
  <si>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</si>
  <si>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</si>
  <si>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</si>
  <si>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</si>
  <si>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</si>
  <si>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</si>
  <si>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</si>
  <si>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</si>
  <si>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</si>
  <si>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</si>
  <si>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</si>
  <si>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</si>
  <si>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</si>
  <si>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</si>
  <si>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</si>
  <si>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</si>
  <si>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</si>
  <si>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</si>
  <si>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</si>
  <si>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</si>
  <si>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</si>
  <si>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</si>
  <si>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</si>
  <si>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</si>
  <si>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</si>
  <si>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</si>
  <si>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</si>
  <si>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</si>
  <si>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</si>
  <si>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</si>
  <si>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</si>
  <si>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</si>
  <si>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</si>
  <si>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</si>
  <si>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</si>
  <si>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</si>
  <si>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</si>
  <si>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</si>
  <si>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</si>
  <si>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</si>
  <si>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</si>
  <si>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</si>
  <si>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</si>
  <si>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</si>
  <si>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</si>
  <si>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</si>
  <si>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</si>
  <si>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</si>
  <si>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</si>
  <si>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</si>
  <si>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</si>
  <si>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</si>
  <si>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</si>
  <si>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</si>
  <si>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</si>
  <si>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</si>
  <si>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</si>
  <si>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</si>
  <si>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</si>
  <si>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</si>
  <si>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</si>
  <si>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</si>
  <si>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</si>
  <si>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</si>
  <si>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</si>
  <si>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</si>
  <si>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</si>
  <si>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</si>
  <si>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</si>
  <si>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</si>
  <si>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</si>
  <si>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</si>
  <si>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</si>
  <si>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</si>
  <si>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</si>
  <si>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</si>
  <si>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</si>
  <si>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</si>
  <si>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</si>
  <si>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</si>
  <si>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</si>
  <si>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</si>
  <si>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</si>
  <si>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</si>
  <si>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</si>
  <si>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</si>
  <si>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</si>
  <si>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</si>
  <si>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</si>
  <si>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</si>
  <si>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</si>
  <si>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</si>
  <si>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</si>
  <si>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</si>
  <si>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</si>
  <si>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</si>
  <si>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</si>
  <si>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</si>
  <si>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</si>
  <si>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</si>
  <si>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</si>
  <si>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</si>
  <si>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</si>
  <si>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</si>
  <si>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</si>
  <si>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</si>
  <si>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</si>
  <si>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</si>
  <si>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</si>
  <si>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</si>
  <si>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</si>
  <si>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</si>
  <si>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</si>
  <si>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</si>
  <si>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</si>
  <si>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</si>
  <si>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</si>
  <si>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</si>
  <si>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</si>
  <si>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</si>
  <si>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</si>
  <si>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</si>
  <si>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</si>
  <si>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</si>
  <si>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</si>
  <si>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</si>
  <si>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</si>
  <si>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</si>
  <si>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</si>
  <si>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</si>
  <si>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</si>
  <si>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</si>
  <si>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</si>
  <si>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</si>
  <si>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</si>
  <si>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</si>
  <si>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</si>
  <si>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</si>
  <si>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</si>
  <si>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</si>
  <si>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</si>
  <si>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</si>
  <si>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</si>
  <si>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</si>
  <si>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</si>
  <si>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</si>
  <si>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</si>
  <si>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</si>
  <si>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</si>
  <si>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</si>
  <si>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</si>
  <si>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</si>
  <si>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</si>
  <si>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</si>
  <si>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</si>
  <si>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</si>
  <si>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</si>
  <si>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</si>
  <si>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</si>
  <si>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</si>
  <si>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</si>
  <si>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</si>
  <si>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</si>
  <si>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</si>
  <si>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</si>
  <si>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</si>
  <si>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</si>
  <si>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</si>
  <si>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</si>
  <si>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</si>
  <si>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</si>
  <si>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</si>
  <si>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</si>
  <si>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</si>
  <si>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</si>
  <si>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</si>
  <si>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</si>
  <si>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</si>
  <si>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</si>
  <si>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</si>
  <si>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</si>
  <si>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</si>
  <si>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</si>
  <si>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</si>
  <si>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</si>
  <si>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</si>
  <si>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</si>
  <si>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</si>
  <si>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</si>
  <si>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</si>
  <si>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</si>
  <si>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</si>
  <si>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</si>
  <si>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</si>
  <si>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</si>
  <si>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</si>
  <si>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</si>
  <si>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</si>
  <si>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</si>
  <si>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</si>
  <si>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</si>
  <si>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</si>
  <si>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</si>
  <si>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</si>
  <si>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</si>
  <si>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</si>
  <si>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</si>
  <si>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</si>
  <si>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</si>
  <si>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</si>
  <si>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</si>
  <si>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</si>
  <si>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</si>
  <si>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</si>
  <si>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</si>
  <si>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</si>
  <si>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</si>
  <si>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</si>
  <si>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</si>
  <si>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</si>
  <si>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</si>
  <si>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</si>
  <si>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</si>
  <si>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</si>
  <si>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</si>
  <si>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</si>
  <si>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</si>
  <si>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</si>
  <si>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</si>
  <si>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</si>
  <si>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</si>
  <si>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</si>
  <si>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</si>
  <si>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</si>
  <si>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</si>
  <si>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</si>
  <si>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</si>
  <si>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</si>
  <si>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</si>
  <si>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</si>
  <si>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</si>
  <si>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</si>
  <si>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</si>
  <si>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</si>
  <si>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</si>
  <si>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</si>
  <si>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</si>
  <si>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</si>
  <si>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</si>
  <si>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</si>
  <si>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</si>
  <si>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</si>
  <si>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</si>
  <si>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</si>
  <si>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</si>
  <si>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</si>
  <si>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</si>
  <si>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</si>
  <si>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</si>
  <si>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</si>
  <si>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</si>
  <si>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</si>
  <si>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</si>
  <si>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</si>
  <si>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</si>
  <si>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</si>
  <si>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</si>
  <si>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</si>
  <si>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</si>
  <si>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</si>
  <si>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</si>
  <si>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</si>
  <si>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</si>
  <si>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</si>
  <si>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</si>
  <si>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</si>
  <si>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</si>
  <si>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</si>
  <si>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</si>
  <si>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</si>
  <si>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</si>
  <si>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</si>
  <si>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</si>
  <si>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</si>
  <si>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</si>
  <si>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</si>
  <si>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</si>
  <si>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</si>
  <si>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</si>
  <si>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</si>
  <si>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</si>
  <si>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</si>
  <si>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</si>
  <si>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</si>
  <si>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</si>
  <si>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</si>
  <si>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</si>
  <si>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</si>
  <si>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</si>
  <si>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</si>
  <si>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</si>
  <si>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</si>
  <si>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</si>
  <si>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</si>
  <si>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</si>
  <si>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</si>
  <si>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</si>
  <si>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</si>
  <si>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</si>
  <si>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</si>
  <si>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</si>
  <si>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</si>
  <si>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</si>
  <si>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</si>
  <si>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</si>
  <si>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</si>
  <si>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</si>
  <si>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</si>
  <si>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</si>
  <si>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</si>
  <si>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</si>
  <si>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</si>
  <si>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</si>
  <si>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</si>
  <si>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</si>
  <si>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</si>
  <si>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</si>
  <si>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</si>
  <si>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</si>
  <si>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</si>
  <si>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</si>
  <si>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</si>
  <si>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</si>
  <si>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</si>
  <si>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</si>
  <si>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</si>
  <si>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</si>
  <si>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</si>
  <si>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</si>
  <si>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</si>
  <si>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</si>
  <si>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</si>
  <si>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</si>
  <si>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</si>
  <si>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</si>
  <si>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</si>
  <si>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</si>
  <si>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</si>
  <si>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</si>
  <si>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</si>
  <si>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</si>
  <si>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</si>
  <si>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</si>
  <si>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</si>
  <si>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</si>
  <si>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</si>
  <si>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</si>
  <si>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</si>
  <si>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</si>
  <si>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</si>
  <si>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</si>
  <si>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</si>
  <si>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</si>
  <si>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</si>
  <si>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</si>
  <si>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</si>
  <si>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</si>
  <si>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</si>
  <si>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</si>
  <si>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</si>
  <si>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</si>
  <si>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</si>
  <si>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</si>
  <si>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</si>
  <si>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</si>
  <si>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</si>
  <si>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</si>
  <si>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</si>
  <si>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</si>
  <si>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</si>
  <si>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</si>
  <si>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</si>
  <si>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</si>
  <si>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</si>
  <si>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</si>
  <si>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</si>
  <si>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</si>
  <si>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</si>
  <si>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</si>
  <si>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</si>
  <si>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</si>
  <si>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</si>
  <si>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</si>
  <si>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</si>
  <si>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</si>
  <si>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</si>
  <si>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</si>
  <si>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</si>
  <si>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</si>
  <si>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</si>
  <si>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</si>
  <si>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</si>
  <si>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</si>
  <si>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</si>
  <si>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</si>
  <si>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</si>
  <si>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</si>
  <si>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</si>
  <si>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</si>
  <si>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</si>
  <si>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</si>
  <si>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</si>
  <si>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</si>
  <si>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</si>
  <si>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</si>
  <si>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</si>
  <si>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</si>
  <si>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</si>
  <si>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</si>
  <si>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</si>
  <si>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</si>
  <si>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</si>
  <si>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</si>
  <si>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</si>
  <si>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</si>
  <si>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</si>
  <si>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</si>
  <si>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</si>
  <si>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</si>
  <si>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</si>
  <si>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</si>
  <si>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</si>
  <si>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</si>
  <si>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</si>
  <si>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</si>
  <si>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</si>
  <si>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</si>
  <si>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</si>
  <si>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</si>
  <si>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</si>
  <si>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</si>
  <si>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</si>
  <si>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</si>
  <si>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</si>
  <si>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</si>
  <si>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</si>
  <si>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</si>
  <si>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</si>
  <si>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</si>
  <si>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</si>
  <si>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</si>
  <si>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</si>
  <si>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</si>
  <si>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</si>
  <si>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</si>
  <si>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</si>
  <si>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</si>
  <si>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</si>
  <si>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</si>
  <si>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</si>
  <si>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</si>
  <si>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</si>
  <si>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</si>
  <si>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</si>
  <si>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</si>
  <si>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</si>
  <si>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</si>
  <si>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</si>
  <si>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</si>
  <si>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</si>
  <si>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</si>
  <si>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</si>
  <si>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</si>
  <si>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</si>
  <si>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</si>
  <si>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</si>
  <si>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</si>
  <si>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</si>
  <si>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</si>
  <si>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</si>
  <si>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</si>
  <si>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</si>
  <si>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</si>
  <si>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</si>
  <si>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</si>
  <si>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</si>
  <si>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</si>
  <si>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</si>
  <si>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</si>
  <si>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</si>
  <si>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</si>
  <si>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</si>
  <si>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</si>
  <si>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</si>
  <si>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</si>
  <si>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</si>
  <si>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</si>
  <si>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</si>
  <si>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</si>
  <si>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</si>
  <si>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</si>
  <si>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</si>
  <si>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</si>
  <si>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</si>
  <si>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</si>
  <si>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</si>
  <si>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</si>
  <si>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</si>
  <si>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</si>
  <si>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</si>
  <si>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</si>
  <si>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</si>
  <si>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</si>
  <si>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</si>
  <si>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</si>
  <si>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</si>
  <si>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</si>
  <si>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</si>
  <si>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</si>
  <si>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</si>
  <si>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</si>
  <si>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</si>
  <si>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</si>
  <si>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</si>
  <si>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</si>
  <si>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</si>
  <si>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</si>
  <si>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</si>
  <si>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</si>
  <si>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</si>
  <si>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</si>
  <si>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</si>
  <si>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</si>
  <si>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</si>
  <si>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</si>
  <si>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</si>
  <si>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</si>
  <si>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</si>
  <si>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</si>
  <si>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</si>
  <si>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</si>
  <si>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</si>
  <si>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</si>
  <si>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</si>
  <si>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</si>
  <si>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</si>
  <si>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</si>
  <si>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</si>
  <si>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</si>
  <si>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</si>
  <si>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</si>
  <si>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</si>
  <si>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</si>
  <si>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</si>
  <si>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</si>
  <si>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</si>
  <si>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</si>
  <si>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</si>
  <si>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</si>
  <si>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</si>
  <si>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</si>
  <si>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</si>
  <si>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</si>
  <si>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</si>
  <si>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</si>
  <si>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</si>
  <si>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</si>
  <si>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</si>
  <si>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</si>
  <si>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</si>
  <si>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</si>
  <si>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</si>
  <si>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</si>
  <si>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</si>
  <si>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</si>
  <si>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</si>
  <si>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</si>
  <si>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</si>
  <si>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</si>
  <si>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</si>
  <si>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</si>
  <si>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</si>
  <si>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</si>
  <si>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</si>
  <si>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</si>
  <si>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</si>
  <si>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</si>
  <si>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</si>
  <si>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</si>
  <si>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</si>
  <si>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</si>
  <si>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</si>
  <si>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</si>
  <si>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</si>
  <si>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</si>
  <si>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</si>
  <si>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</si>
  <si>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</si>
  <si>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</si>
  <si>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</si>
  <si>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</si>
  <si>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</si>
  <si>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</si>
  <si>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</si>
  <si>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</si>
  <si>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</si>
  <si>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</si>
  <si>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</si>
  <si>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</si>
  <si>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</si>
  <si>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</si>
  <si>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</si>
  <si>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</si>
  <si>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</si>
  <si>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</si>
  <si>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</si>
  <si>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</si>
  <si>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</si>
  <si>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</si>
  <si>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</si>
  <si>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</si>
  <si>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</si>
  <si>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</si>
  <si>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</si>
  <si>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</si>
  <si>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</si>
  <si>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</si>
  <si>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</si>
  <si>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</si>
  <si>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</si>
  <si>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</si>
  <si>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</si>
  <si>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</si>
  <si>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</si>
  <si>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</si>
  <si>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</si>
  <si>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</si>
  <si>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</si>
  <si>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</si>
  <si>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</si>
  <si>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</si>
  <si>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</si>
  <si>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</si>
  <si>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</si>
  <si>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</si>
  <si>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</si>
  <si>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</si>
  <si>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</si>
  <si>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</si>
  <si>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</si>
  <si>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</si>
  <si>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</si>
  <si>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</si>
  <si>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</si>
  <si>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</si>
  <si>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</si>
  <si>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</si>
  <si>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</si>
  <si>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</si>
  <si>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</si>
  <si>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</si>
  <si>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</si>
  <si>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</si>
  <si>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</si>
  <si>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</si>
  <si>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</si>
  <si>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</si>
  <si>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</si>
  <si>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</si>
  <si>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</si>
  <si>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</si>
  <si>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</si>
  <si>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</si>
  <si>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</si>
  <si>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</si>
  <si>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</si>
  <si>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</si>
  <si>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</si>
  <si>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</si>
  <si>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</si>
  <si>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</si>
  <si>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</si>
  <si>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</si>
  <si>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</si>
  <si>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</si>
  <si>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</si>
  <si>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</si>
  <si>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</si>
  <si>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</si>
  <si>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</si>
  <si>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</si>
  <si>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</si>
  <si>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</si>
  <si>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</si>
  <si>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</si>
  <si>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</si>
  <si>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</si>
  <si>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</si>
  <si>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</si>
  <si>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</si>
  <si>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</si>
  <si>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</si>
  <si>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</si>
  <si>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</si>
  <si>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</si>
  <si>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</si>
  <si>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</si>
  <si>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</si>
  <si>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</si>
  <si>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</si>
  <si>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</si>
  <si>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</si>
  <si>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</si>
  <si>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</si>
  <si>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</si>
  <si>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</si>
  <si>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</si>
  <si>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</si>
  <si>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</si>
  <si>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</si>
  <si>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</si>
  <si>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</si>
  <si>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</si>
  <si>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</si>
  <si>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</si>
  <si>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</si>
  <si>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</si>
  <si>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</si>
  <si>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</si>
  <si>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</si>
  <si>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</si>
  <si>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</si>
  <si>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</si>
  <si>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</si>
  <si>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</si>
  <si>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</si>
  <si>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</si>
  <si>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</si>
  <si>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</si>
  <si>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</si>
  <si>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</si>
  <si>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</si>
  <si>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</si>
  <si>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</si>
  <si>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</si>
  <si>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</si>
  <si>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</si>
  <si>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</si>
  <si>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</si>
  <si>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</si>
  <si>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</si>
  <si>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</si>
  <si>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</si>
  <si>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</si>
  <si>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</si>
  <si>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</si>
  <si>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</si>
  <si>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</si>
  <si>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</si>
  <si>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</si>
  <si>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</si>
  <si>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</si>
  <si>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</si>
  <si>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</si>
  <si>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</si>
  <si>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</si>
  <si>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</si>
  <si>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</si>
  <si>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</si>
  <si>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</si>
  <si>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</si>
  <si>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</si>
  <si>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</si>
  <si>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</si>
  <si>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</si>
  <si>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</si>
  <si>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</si>
  <si>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</si>
  <si>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</si>
  <si>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</si>
  <si>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</si>
  <si>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</si>
  <si>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</si>
  <si>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</si>
  <si>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</si>
  <si>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</si>
  <si>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</si>
  <si>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</si>
  <si>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</si>
  <si>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</si>
  <si>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</si>
  <si>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</si>
  <si>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</si>
  <si>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</si>
  <si>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</si>
  <si>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</si>
  <si>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</si>
  <si>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</si>
  <si>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</si>
  <si>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</si>
  <si>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</si>
  <si>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</si>
  <si>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</si>
  <si>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</si>
  <si>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</si>
  <si>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</si>
  <si>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</si>
  <si>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</si>
  <si>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</si>
  <si>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</si>
  <si>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</si>
  <si>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</si>
  <si>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</si>
  <si>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</si>
  <si>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</si>
  <si>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</si>
  <si>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</si>
  <si>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</si>
  <si>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</si>
  <si>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</si>
  <si>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</si>
  <si>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</si>
  <si>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</si>
  <si>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</si>
  <si>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</si>
  <si>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</si>
  <si>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</si>
  <si>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</si>
  <si>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</si>
  <si>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</si>
  <si>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</si>
  <si>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</si>
  <si>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</si>
  <si>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</si>
  <si>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</si>
  <si>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</si>
  <si>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</si>
  <si>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</si>
  <si>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</si>
  <si>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</si>
  <si>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</si>
  <si>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</si>
  <si>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</si>
  <si>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</si>
  <si>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</si>
  <si>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</si>
  <si>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</si>
  <si>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</si>
  <si>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</si>
  <si>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</si>
  <si>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</si>
  <si>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</si>
  <si>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</si>
  <si>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</si>
  <si>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</si>
  <si>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</si>
  <si>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</si>
  <si>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</si>
  <si>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</si>
  <si>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</si>
  <si>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</si>
  <si>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</si>
  <si>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</si>
  <si>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</si>
  <si>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</si>
  <si>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</si>
  <si>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</si>
  <si>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</si>
  <si>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</si>
  <si>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</si>
  <si>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</si>
  <si>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</si>
  <si>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</si>
  <si>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</si>
  <si>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</si>
  <si>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</si>
  <si>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</si>
  <si>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</si>
  <si>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</si>
  <si>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</si>
  <si>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</si>
  <si>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</si>
  <si>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</si>
  <si>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</si>
  <si>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</si>
  <si>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</si>
  <si>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</si>
  <si>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</si>
  <si>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</si>
  <si>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</si>
  <si>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</si>
  <si>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</si>
  <si>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</si>
  <si>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</si>
  <si>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</si>
  <si>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</si>
  <si>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</si>
  <si>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</si>
  <si>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</si>
  <si>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</si>
  <si>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</si>
  <si>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</si>
  <si>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</si>
  <si>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</si>
  <si>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</si>
  <si>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</si>
  <si>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</si>
  <si>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</si>
  <si>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</si>
  <si>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</si>
  <si>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</si>
  <si>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</si>
  <si>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</si>
  <si>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</si>
  <si>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</si>
  <si>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</si>
  <si>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</si>
  <si>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</si>
  <si>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</si>
  <si>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</si>
  <si>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</si>
  <si>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</si>
  <si>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</si>
  <si>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</si>
  <si>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</si>
  <si>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</si>
  <si>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</si>
  <si>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</si>
  <si>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</si>
  <si>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</si>
  <si>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</si>
  <si>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</si>
  <si>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</si>
  <si>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</si>
  <si>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</si>
  <si>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</si>
  <si>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</si>
  <si>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</si>
  <si>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</si>
  <si>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</si>
  <si>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</si>
  <si>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</si>
  <si>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</si>
  <si>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</si>
  <si>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</si>
  <si>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</si>
  <si>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</si>
  <si>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</si>
  <si>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</si>
  <si>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</si>
  <si>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</si>
  <si>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</si>
  <si>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</si>
  <si>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</si>
  <si>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</si>
  <si>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</si>
  <si>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</si>
  <si>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</si>
  <si>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</si>
  <si>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</si>
  <si>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</si>
  <si>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</si>
  <si>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</si>
  <si>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</si>
  <si>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</si>
  <si>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</si>
  <si>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</si>
  <si>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</si>
  <si>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</si>
  <si>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</si>
  <si>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</si>
  <si>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</si>
  <si>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</si>
  <si>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</si>
  <si>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</si>
  <si>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</si>
  <si>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</si>
  <si>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</si>
  <si>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</si>
  <si>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</si>
  <si>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</si>
  <si>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</si>
  <si>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</si>
  <si>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</si>
  <si>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</si>
  <si>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</si>
  <si>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</si>
  <si>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</si>
  <si>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</si>
  <si>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</si>
  <si>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</si>
  <si>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</si>
  <si>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</si>
  <si>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</si>
  <si>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</si>
  <si>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</si>
  <si>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</si>
  <si>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</si>
  <si>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</si>
  <si>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</si>
  <si>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</si>
  <si>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</si>
  <si>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</si>
  <si>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</si>
  <si>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</si>
  <si>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</si>
  <si>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</si>
  <si>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</si>
  <si>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</si>
  <si>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</si>
  <si>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</si>
  <si>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</si>
  <si>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</si>
  <si>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</si>
  <si>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</si>
  <si>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</si>
  <si>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</si>
  <si>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</si>
  <si>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</si>
  <si>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</si>
  <si>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</si>
  <si>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</si>
  <si>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</si>
  <si>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</si>
  <si>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</si>
  <si>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</si>
  <si>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</si>
  <si>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</si>
  <si>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</si>
  <si>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</si>
  <si>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</si>
  <si>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</si>
  <si>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</si>
  <si>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</si>
  <si>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</si>
  <si>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</si>
  <si>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</si>
  <si>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</si>
  <si>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</si>
  <si>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</si>
  <si>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</si>
  <si>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</si>
  <si>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</si>
  <si>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</si>
  <si>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</si>
  <si>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</si>
  <si>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</si>
  <si>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</si>
  <si>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</si>
  <si>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</si>
  <si>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</si>
  <si>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</si>
  <si>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</si>
  <si>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</si>
  <si>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</si>
  <si>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</si>
  <si>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</si>
  <si>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</si>
  <si>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</si>
  <si>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</si>
  <si>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</si>
  <si>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</si>
  <si>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</si>
  <si>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</si>
  <si>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</si>
  <si>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</si>
  <si>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</si>
  <si>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</si>
  <si>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</si>
  <si>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</si>
  <si>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</si>
  <si>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</si>
  <si>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</si>
  <si>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</si>
  <si>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</si>
  <si>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</si>
  <si>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</si>
  <si>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</si>
  <si>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</si>
  <si>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</si>
  <si>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</si>
  <si>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</si>
  <si>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</si>
  <si>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</si>
  <si>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</si>
  <si>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</si>
  <si>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</si>
  <si>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</si>
  <si>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</si>
  <si>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</si>
  <si>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</si>
  <si>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</si>
  <si>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</si>
  <si>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</si>
  <si>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</si>
  <si>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</si>
  <si>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</si>
  <si>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</si>
  <si>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</si>
  <si>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</si>
  <si>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</si>
  <si>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</si>
  <si>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</si>
  <si>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</si>
  <si>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</si>
  <si>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</si>
  <si>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</si>
  <si>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</si>
  <si>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</si>
  <si>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</si>
  <si>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</si>
  <si>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</si>
  <si>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</si>
  <si>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</si>
  <si>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</si>
  <si>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</si>
  <si>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</si>
  <si>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</si>
  <si>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</si>
  <si>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</si>
  <si>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</si>
  <si>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</si>
  <si>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</si>
  <si>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</si>
  <si>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</si>
  <si>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</si>
  <si>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</si>
  <si>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</si>
  <si>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</si>
  <si>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</si>
  <si>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</si>
  <si>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</si>
  <si>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</si>
  <si>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</si>
  <si>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</si>
  <si>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</si>
  <si>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</si>
  <si>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</si>
  <si>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</si>
  <si>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</si>
  <si>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</si>
  <si>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</si>
  <si>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</si>
  <si>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</si>
  <si>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</si>
  <si>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</si>
  <si>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</si>
  <si>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</si>
  <si>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</si>
  <si>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</si>
  <si>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</si>
  <si>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</si>
  <si>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</si>
  <si>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</si>
  <si>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</si>
  <si>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</si>
  <si>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</si>
  <si>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</si>
  <si>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</si>
  <si>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</si>
  <si>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</si>
  <si>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</si>
  <si>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</si>
  <si>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</si>
  <si>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</si>
  <si>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</si>
  <si>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</si>
  <si>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</si>
  <si>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</si>
  <si>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</si>
  <si>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</si>
  <si>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</si>
  <si>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</si>
  <si>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</si>
  <si>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</si>
  <si>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</si>
  <si>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</si>
  <si>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</si>
  <si>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</si>
  <si>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</si>
  <si>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</si>
  <si>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</si>
  <si>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</si>
  <si>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</si>
  <si>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</si>
  <si>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</si>
  <si>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</si>
  <si>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</si>
  <si>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</si>
  <si>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</si>
  <si>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</si>
  <si>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</si>
  <si>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</si>
  <si>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</si>
  <si>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</si>
  <si>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</si>
  <si>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</si>
  <si>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</si>
  <si>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</si>
  <si>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</si>
  <si>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</si>
  <si>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</si>
  <si>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</si>
  <si>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</si>
  <si>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</si>
  <si>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</si>
  <si>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</si>
  <si>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</si>
  <si>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</si>
  <si>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</si>
  <si>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</si>
  <si>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</si>
  <si>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</si>
  <si>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</si>
  <si>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</si>
  <si>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</si>
  <si>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</si>
  <si>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</si>
  <si>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</si>
  <si>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</si>
  <si>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</si>
  <si>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</si>
  <si>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</si>
  <si>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</si>
  <si>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</si>
  <si>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</si>
  <si>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</si>
  <si>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</si>
  <si>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</si>
  <si>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</si>
  <si>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</si>
  <si>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</si>
  <si>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</si>
  <si>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</si>
  <si>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</si>
  <si>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</si>
  <si>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</si>
  <si>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</si>
  <si>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</si>
  <si>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</si>
  <si>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</si>
  <si>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</si>
  <si>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</si>
  <si>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</si>
  <si>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</si>
  <si>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</si>
  <si>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</si>
  <si>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</si>
  <si>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</si>
  <si>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</si>
  <si>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</si>
  <si>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</si>
  <si>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</si>
  <si>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</si>
  <si>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</si>
  <si>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</si>
  <si>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</si>
  <si>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</si>
  <si>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</si>
  <si>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</si>
  <si>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</si>
  <si>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</si>
  <si>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</si>
  <si>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</si>
  <si>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</si>
  <si>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</si>
  <si>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</si>
  <si>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</si>
  <si>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</si>
  <si>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</si>
  <si>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</si>
  <si>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</si>
  <si>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</si>
  <si>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</si>
  <si>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</si>
  <si>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</si>
  <si>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</si>
  <si>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</si>
  <si>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</si>
  <si>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</si>
  <si>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</si>
  <si>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</si>
  <si>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</si>
  <si>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</si>
  <si>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</si>
  <si>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</si>
  <si>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</si>
  <si>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</si>
  <si>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</si>
  <si>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</si>
  <si>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</si>
  <si>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</si>
  <si>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</si>
  <si>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</si>
  <si>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</si>
  <si>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</si>
  <si>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</si>
  <si>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</si>
  <si>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</si>
  <si>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</si>
  <si>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</si>
  <si>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</si>
  <si>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</si>
  <si>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</si>
  <si>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</si>
  <si>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</si>
  <si>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</si>
  <si>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</si>
  <si>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</si>
  <si>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</si>
  <si>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</si>
  <si>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</si>
  <si>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</si>
  <si>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</si>
  <si>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</si>
  <si>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</si>
  <si>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</si>
  <si>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</si>
  <si>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</si>
  <si>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</si>
  <si>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</si>
  <si>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</si>
  <si>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</si>
  <si>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</si>
  <si>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</si>
  <si>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</si>
  <si>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</si>
  <si>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</si>
  <si>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</si>
  <si>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</si>
  <si>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</si>
  <si>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</si>
  <si>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</si>
  <si>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</si>
  <si>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</si>
  <si>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</si>
  <si>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</si>
  <si>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</si>
  <si>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</si>
  <si>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</si>
  <si>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</si>
  <si>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</si>
  <si>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</si>
  <si>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</si>
  <si>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</si>
  <si>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</si>
  <si>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</si>
  <si>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</si>
  <si>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</si>
  <si>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</si>
  <si>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</si>
  <si>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</si>
  <si>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</si>
  <si>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</si>
  <si>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</si>
  <si>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</si>
  <si>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</si>
  <si>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</si>
  <si>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</si>
  <si>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</si>
  <si>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</si>
  <si>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</si>
  <si>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</si>
  <si>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</si>
  <si>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</si>
  <si>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</si>
  <si>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</si>
  <si>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</si>
  <si>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</si>
  <si>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</si>
  <si>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</si>
  <si>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</si>
  <si>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</si>
  <si>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</si>
  <si>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</si>
  <si>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</si>
  <si>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</si>
  <si>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</si>
  <si>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</si>
  <si>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</si>
  <si>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</si>
  <si>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</si>
  <si>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</si>
  <si>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</si>
  <si>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</si>
  <si>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</si>
  <si>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</si>
  <si>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</si>
  <si>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</si>
  <si>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</si>
  <si>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</si>
  <si>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</si>
  <si>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</si>
  <si>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</si>
  <si>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</si>
  <si>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</si>
  <si>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</si>
  <si>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</si>
  <si>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</si>
  <si>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</si>
  <si>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</si>
  <si>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</si>
  <si>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</si>
  <si>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</si>
  <si>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</si>
  <si>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</si>
  <si>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</si>
  <si>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</si>
  <si>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</si>
  <si>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</si>
  <si>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</si>
  <si>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</si>
  <si>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</si>
  <si>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</si>
  <si>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</si>
  <si>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</si>
  <si>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</si>
  <si>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</si>
  <si>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</si>
  <si>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</si>
  <si>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</si>
  <si>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</si>
  <si>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</si>
  <si>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</si>
  <si>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</si>
  <si>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</si>
  <si>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</si>
  <si>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</si>
  <si>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</si>
  <si>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</si>
  <si>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</si>
  <si>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</si>
  <si>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</si>
  <si>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</si>
  <si>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</si>
  <si>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</si>
  <si>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</si>
  <si>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</si>
  <si>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</si>
  <si>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</si>
  <si>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</si>
  <si>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</si>
  <si>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</si>
  <si>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</si>
  <si>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</si>
  <si>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</si>
  <si>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</si>
  <si>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</si>
  <si>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</si>
  <si>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</si>
  <si>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</si>
  <si>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</si>
  <si>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</si>
  <si>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</si>
  <si>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</si>
  <si>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</si>
  <si>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</si>
  <si>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</si>
  <si>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</si>
  <si>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</si>
  <si>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</si>
  <si>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</si>
  <si>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</si>
  <si>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</si>
  <si>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</si>
  <si>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</si>
  <si>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</si>
  <si>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</si>
  <si>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</si>
  <si>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</si>
  <si>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</si>
  <si>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</si>
  <si>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</si>
  <si>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</si>
  <si>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</si>
  <si>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</si>
  <si>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</si>
  <si>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</si>
  <si>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</si>
  <si>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</si>
  <si>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</si>
  <si>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</si>
  <si>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</si>
  <si>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</si>
  <si>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</si>
  <si>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</si>
  <si>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</si>
  <si>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</si>
  <si>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</si>
  <si>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</si>
  <si>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</si>
  <si>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</si>
  <si>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</si>
  <si>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</si>
  <si>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</si>
  <si>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</si>
  <si>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</si>
  <si>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</si>
  <si>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</si>
  <si>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</si>
  <si>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</si>
  <si>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</si>
  <si>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</si>
  <si>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</si>
  <si>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</si>
  <si>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</si>
  <si>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</si>
  <si>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</si>
  <si>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</si>
  <si>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</si>
  <si>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</si>
  <si>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</si>
  <si>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</si>
  <si>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</si>
  <si>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</si>
  <si>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</si>
  <si>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</si>
  <si>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</si>
  <si>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</si>
  <si>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</si>
  <si>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</si>
  <si>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</si>
  <si>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</si>
  <si>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</si>
  <si>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</si>
  <si>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</si>
  <si>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</si>
  <si>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</si>
  <si>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</si>
  <si>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</si>
  <si>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</si>
  <si>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</si>
  <si>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</si>
  <si>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</si>
  <si>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</si>
  <si>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</si>
  <si>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</si>
  <si>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</si>
  <si>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</si>
  <si>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</si>
  <si>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</si>
  <si>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</si>
  <si>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</si>
  <si>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</si>
  <si>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</si>
  <si>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</si>
  <si>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</si>
  <si>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</si>
  <si>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</si>
  <si>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</si>
  <si>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</si>
  <si>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</si>
  <si>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</si>
  <si>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</si>
  <si>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</si>
  <si>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</si>
  <si>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</si>
  <si>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</si>
  <si>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</si>
  <si>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</si>
  <si>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</si>
  <si>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</si>
  <si>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</si>
  <si>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</si>
  <si>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</si>
  <si>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</si>
  <si>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</si>
  <si>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</si>
  <si>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</si>
  <si>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</si>
  <si>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</si>
  <si>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</si>
  <si>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</si>
  <si>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</si>
  <si>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</si>
  <si>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</si>
  <si>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</si>
  <si>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</si>
  <si>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</si>
  <si>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</si>
  <si>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</si>
  <si>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</si>
  <si>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</si>
  <si>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</si>
  <si>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</si>
  <si>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</si>
  <si>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</si>
  <si>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</si>
  <si>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</si>
  <si>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</si>
  <si>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</si>
  <si>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</si>
  <si>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</si>
  <si>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</si>
  <si>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</si>
  <si>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</si>
  <si>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</si>
  <si>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</si>
  <si>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</si>
  <si>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</si>
  <si>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</si>
  <si>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</si>
  <si>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</si>
  <si>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</si>
  <si>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</si>
  <si>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</si>
  <si>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</si>
  <si>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</si>
  <si>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</si>
  <si>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</si>
  <si>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</si>
  <si>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</si>
  <si>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</si>
  <si>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</si>
  <si>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</si>
  <si>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</si>
  <si>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</si>
  <si>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</si>
  <si>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</si>
  <si>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</si>
  <si>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</si>
  <si>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</si>
  <si>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</si>
  <si>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</si>
  <si>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</si>
  <si>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</si>
  <si>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</si>
  <si>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</si>
  <si>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</si>
  <si>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</si>
  <si>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</si>
  <si>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</si>
  <si>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</si>
  <si>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</si>
  <si>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</si>
  <si>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</si>
  <si>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</si>
  <si>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</si>
  <si>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</si>
  <si>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</si>
  <si>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</si>
  <si>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</si>
  <si>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</si>
  <si>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</si>
  <si>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</si>
  <si>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</si>
  <si>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</si>
  <si>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</si>
  <si>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</si>
  <si>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</si>
  <si>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</si>
  <si>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</si>
  <si>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</si>
  <si>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</si>
  <si>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</si>
  <si>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</si>
  <si>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</si>
  <si>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</si>
  <si>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</si>
  <si>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</si>
  <si>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</si>
  <si>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</si>
  <si>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</si>
  <si>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</si>
  <si>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</si>
  <si>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</si>
  <si>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</si>
  <si>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</si>
  <si>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</si>
  <si>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</si>
  <si>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</si>
  <si>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</si>
  <si>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</si>
  <si>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</si>
  <si>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</si>
  <si>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</si>
  <si>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</si>
  <si>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</si>
  <si>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</si>
  <si>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</si>
  <si>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</si>
  <si>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</si>
  <si>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</si>
  <si>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</si>
  <si>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</si>
  <si>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</si>
  <si>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</si>
  <si>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</si>
  <si>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</si>
  <si>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</si>
  <si>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</si>
  <si>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</si>
  <si>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</si>
  <si>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</si>
  <si>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</si>
  <si>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</si>
  <si>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</si>
  <si>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</si>
  <si>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</si>
  <si>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</si>
  <si>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</si>
  <si>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</si>
  <si>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</si>
  <si>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</si>
  <si>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</si>
  <si>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</si>
  <si>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</si>
  <si>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</si>
  <si>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</si>
  <si>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</si>
  <si>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</si>
  <si>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</si>
  <si>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</si>
  <si>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</si>
  <si>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</si>
  <si>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</si>
  <si>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</si>
  <si>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</si>
  <si>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</si>
  <si>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</si>
  <si>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</si>
  <si>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</si>
  <si>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</si>
  <si>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</si>
  <si>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</si>
  <si>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</si>
  <si>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</si>
  <si>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</si>
  <si>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</si>
  <si>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</si>
  <si>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</si>
  <si>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</si>
  <si>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</si>
  <si>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</si>
  <si>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</si>
  <si>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</si>
  <si>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</si>
  <si>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</si>
  <si>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</si>
  <si>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</si>
  <si>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</si>
  <si>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</si>
  <si>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</si>
  <si>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</si>
  <si>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</si>
  <si>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</si>
  <si>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</si>
  <si>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</si>
  <si>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</si>
  <si>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</si>
  <si>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</si>
  <si>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</si>
  <si>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</si>
  <si>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</si>
  <si>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</si>
  <si>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</si>
  <si>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</si>
  <si>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</si>
  <si>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</si>
  <si>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</si>
  <si>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</si>
  <si>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</si>
  <si>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</si>
  <si>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</si>
  <si>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</si>
  <si>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</si>
  <si>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</si>
  <si>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</si>
  <si>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</si>
  <si>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</si>
  <si>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</si>
  <si>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</si>
  <si>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</si>
  <si>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</si>
  <si>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</si>
  <si>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</si>
  <si>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</si>
  <si>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</si>
  <si>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</si>
  <si>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</si>
  <si>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</si>
  <si>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</si>
  <si>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</si>
  <si>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</si>
  <si>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</si>
  <si>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</si>
  <si>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</si>
  <si>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</si>
  <si>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</si>
  <si>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</si>
  <si>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</si>
  <si>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</si>
  <si>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</si>
  <si>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</si>
  <si>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</si>
  <si>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</si>
  <si>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</si>
  <si>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</si>
  <si>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</si>
  <si>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</si>
  <si>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</si>
  <si>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</si>
  <si>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</si>
  <si>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</si>
  <si>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</si>
  <si>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</si>
  <si>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</si>
  <si>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</si>
  <si>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</si>
  <si>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</si>
  <si>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</si>
  <si>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</si>
  <si>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</si>
  <si>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</si>
  <si>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</si>
  <si>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</si>
  <si>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</si>
  <si>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</si>
  <si>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</si>
  <si>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</si>
  <si>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</si>
  <si>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</si>
  <si>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</si>
  <si>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</si>
  <si>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</si>
  <si>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</si>
  <si>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</si>
  <si>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</si>
  <si>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</si>
  <si>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</si>
  <si>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</si>
  <si>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</si>
  <si>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</si>
  <si>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</si>
  <si>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</si>
  <si>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</si>
  <si>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</si>
  <si>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</si>
  <si>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</si>
  <si>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</si>
  <si>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</si>
  <si>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</si>
  <si>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</si>
  <si>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</si>
  <si>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</si>
  <si>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</si>
  <si>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</si>
  <si>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</si>
  <si>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</si>
  <si>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</si>
  <si>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</si>
  <si>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</si>
  <si>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</si>
  <si>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</si>
  <si>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</si>
  <si>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</si>
  <si>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</si>
  <si>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</si>
  <si>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</si>
  <si>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</si>
  <si>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</si>
  <si>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</si>
  <si>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</si>
  <si>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</si>
  <si>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</si>
  <si>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</si>
  <si>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</si>
  <si>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</si>
  <si>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</si>
  <si>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</si>
  <si>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</si>
  <si>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</si>
  <si>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</si>
  <si>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</si>
  <si>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</si>
  <si>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</si>
  <si>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</si>
  <si>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</si>
  <si>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</si>
  <si>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</si>
  <si>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</si>
  <si>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</si>
  <si>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</si>
  <si>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</si>
  <si>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</si>
  <si>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</si>
  <si>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</si>
  <si>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</si>
  <si>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</si>
  <si>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</si>
  <si>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</si>
  <si>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</si>
  <si>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</si>
  <si>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</si>
  <si>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</si>
  <si>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</si>
  <si>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</si>
  <si>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</si>
  <si>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</si>
  <si>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</si>
  <si>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</si>
  <si>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</si>
  <si>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</si>
  <si>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</si>
  <si>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</si>
  <si>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</si>
  <si>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</si>
  <si>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</si>
  <si>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</si>
  <si>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</si>
  <si>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</si>
  <si>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</si>
  <si>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</si>
  <si>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</si>
  <si>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</si>
  <si>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</si>
  <si>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</si>
  <si>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</si>
  <si>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</si>
  <si>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</si>
  <si>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</si>
  <si>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</si>
  <si>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</si>
  <si>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</si>
  <si>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</si>
  <si>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</si>
  <si>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</si>
  <si>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</si>
  <si>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</si>
  <si>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</si>
  <si>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</si>
  <si>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</si>
  <si>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</si>
  <si>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</si>
  <si>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</si>
  <si>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</si>
  <si>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</si>
  <si>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</si>
  <si>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</si>
  <si>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</si>
  <si>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</si>
  <si>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</si>
  <si>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</si>
  <si>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</si>
  <si>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</si>
  <si>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</si>
  <si>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</si>
  <si>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</si>
  <si>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</si>
  <si>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</si>
  <si>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</si>
  <si>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</si>
  <si>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</si>
  <si>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</si>
  <si>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</si>
  <si>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</si>
  <si>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</si>
  <si>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</si>
  <si>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</si>
  <si>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</si>
  <si>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</si>
  <si>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</si>
  <si>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</si>
  <si>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</si>
  <si>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</si>
  <si>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</si>
  <si>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</si>
  <si>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</si>
  <si>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</si>
  <si>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</si>
  <si>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</si>
  <si>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</si>
  <si>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</si>
  <si>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</si>
  <si>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</si>
  <si>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</si>
  <si>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</si>
  <si>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</si>
  <si>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</si>
  <si>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</si>
  <si>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</si>
  <si>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</si>
  <si>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</si>
  <si>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</si>
  <si>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</si>
  <si>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</si>
  <si>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</si>
  <si>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</si>
  <si>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</si>
  <si>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</si>
  <si>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</si>
  <si>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</si>
  <si>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</si>
  <si>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</si>
  <si>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</si>
  <si>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</si>
  <si>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</si>
  <si>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</si>
  <si>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</si>
  <si>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</si>
  <si>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</si>
  <si>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</si>
  <si>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</si>
  <si>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</si>
  <si>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</si>
  <si>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</si>
  <si>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</si>
  <si>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</si>
  <si>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</si>
  <si>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</si>
  <si>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</si>
  <si>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</si>
  <si>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</si>
  <si>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</si>
  <si>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</si>
  <si>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</si>
  <si>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</si>
  <si>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</si>
  <si>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</si>
  <si>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</si>
  <si>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</si>
  <si>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</si>
  <si>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</si>
  <si>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</si>
  <si>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</si>
  <si>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</si>
  <si>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</si>
  <si>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</si>
  <si>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</si>
  <si>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</si>
  <si>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</si>
  <si>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</si>
  <si>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</si>
  <si>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</si>
  <si>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</si>
  <si>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</si>
  <si>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</si>
  <si>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</si>
  <si>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</si>
  <si>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</si>
  <si>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</si>
  <si>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</si>
  <si>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</si>
  <si>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</si>
  <si>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</si>
  <si>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</si>
  <si>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</si>
  <si>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</si>
  <si>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</si>
  <si>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</si>
  <si>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</si>
  <si>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</si>
  <si>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</si>
  <si>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</si>
  <si>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</si>
  <si>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</si>
  <si>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</si>
  <si>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</si>
  <si>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</si>
  <si>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</si>
  <si>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</si>
  <si>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</si>
  <si>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</si>
  <si>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</si>
  <si>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</si>
  <si>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</si>
  <si>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</si>
  <si>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</si>
  <si>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</si>
  <si>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</si>
  <si>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</si>
  <si>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</si>
  <si>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</si>
  <si>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</si>
  <si>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</si>
  <si>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</si>
  <si>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</si>
  <si>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</si>
  <si>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</si>
  <si>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</si>
  <si>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</si>
  <si>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</si>
  <si>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</si>
  <si>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</si>
  <si>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</si>
  <si>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</si>
  <si>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</si>
  <si>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</si>
  <si>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</si>
  <si>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</si>
  <si>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</si>
  <si>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</si>
  <si>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</si>
  <si>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</si>
  <si>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</si>
  <si>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</si>
  <si>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</si>
  <si>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</si>
  <si>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</si>
  <si>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</si>
  <si>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</si>
  <si>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</si>
  <si>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</si>
  <si>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</si>
  <si>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</si>
  <si>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</si>
  <si>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</si>
  <si>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</si>
  <si>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</si>
  <si>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</si>
  <si>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</si>
  <si>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</si>
  <si>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</si>
  <si>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</si>
  <si>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</si>
  <si>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</si>
  <si>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</si>
  <si>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</si>
  <si>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</si>
  <si>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</si>
  <si>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</si>
  <si>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</si>
  <si>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</si>
  <si>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</si>
  <si>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</si>
  <si>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</si>
  <si>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</si>
  <si>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</si>
  <si>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</si>
  <si>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</si>
  <si>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</si>
  <si>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</si>
  <si>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</si>
  <si>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</si>
  <si>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</si>
  <si>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</si>
  <si>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</si>
  <si>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</si>
  <si>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</si>
  <si>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</si>
  <si>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</si>
  <si>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</si>
  <si>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</si>
  <si>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</si>
  <si>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</si>
  <si>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</si>
  <si>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</si>
  <si>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</si>
  <si>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</si>
  <si>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</si>
  <si>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</si>
  <si>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</si>
  <si>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</si>
  <si>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</si>
  <si>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</si>
  <si>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</si>
  <si>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</si>
  <si>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</si>
  <si>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</si>
  <si>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</si>
  <si>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</si>
  <si>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</si>
  <si>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</si>
  <si>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</si>
  <si>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</si>
  <si>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</si>
  <si>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</si>
  <si>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</si>
  <si>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</si>
  <si>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</si>
  <si>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</si>
  <si>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</si>
  <si>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</si>
  <si>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</si>
  <si>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</si>
  <si>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</si>
  <si>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</si>
  <si>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</si>
  <si>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</si>
  <si>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</si>
  <si>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</si>
  <si>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</si>
  <si>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</si>
  <si>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</si>
  <si>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</si>
  <si>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</si>
  <si>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</si>
  <si>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</si>
  <si>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</si>
  <si>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</si>
  <si>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</si>
  <si>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</si>
  <si>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</si>
  <si>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</si>
  <si>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</si>
  <si>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</si>
  <si>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</si>
  <si>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</si>
  <si>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</si>
  <si>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</si>
  <si>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</si>
  <si>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</si>
  <si>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</si>
  <si>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</si>
  <si>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</si>
  <si>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</si>
  <si>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</si>
  <si>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</si>
  <si>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</si>
  <si>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</si>
  <si>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</si>
  <si>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</si>
  <si>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</si>
  <si>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</si>
  <si>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</si>
  <si>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</si>
  <si>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</si>
  <si>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</si>
  <si>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</si>
  <si>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</si>
  <si>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</si>
  <si>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</si>
  <si>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</si>
  <si>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</si>
  <si>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</si>
  <si>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</si>
  <si>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</si>
  <si>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</si>
  <si>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</si>
  <si>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</si>
  <si>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</si>
  <si>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</si>
  <si>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</si>
  <si>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</si>
  <si>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</si>
  <si>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</si>
  <si>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</si>
  <si>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</si>
  <si>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</si>
  <si>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</si>
  <si>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</si>
  <si>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</si>
  <si>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</si>
  <si>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</si>
  <si>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</si>
  <si>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</si>
  <si>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</si>
  <si>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</si>
  <si>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</si>
  <si>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</si>
  <si>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</si>
  <si>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</si>
  <si>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</si>
  <si>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</si>
  <si>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</si>
  <si>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</si>
  <si>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</si>
  <si>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</si>
  <si>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</si>
  <si>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</si>
  <si>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</si>
  <si>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</si>
  <si>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</si>
  <si>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</si>
  <si>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</si>
  <si>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</si>
  <si>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</si>
  <si>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</si>
  <si>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</si>
  <si>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</si>
  <si>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</si>
  <si>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</si>
  <si>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</si>
  <si>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</si>
  <si>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</si>
  <si>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</si>
  <si>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</si>
  <si>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</si>
  <si>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</si>
  <si>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</si>
  <si>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</si>
  <si>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</si>
  <si>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</si>
  <si>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</si>
  <si>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</si>
  <si>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</si>
  <si>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</si>
  <si>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</si>
  <si>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</si>
  <si>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</si>
  <si>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</si>
  <si>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</si>
  <si>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</si>
  <si>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</si>
  <si>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</si>
  <si>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</si>
  <si>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</si>
  <si>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</si>
  <si>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</si>
  <si>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</si>
  <si>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</si>
  <si>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</si>
  <si>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</si>
  <si>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</si>
  <si>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</si>
  <si>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</si>
  <si>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</si>
  <si>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</si>
  <si>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</si>
  <si>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</si>
  <si>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</si>
  <si>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</si>
  <si>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</si>
  <si>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</si>
  <si>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</si>
  <si>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</si>
  <si>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</si>
  <si>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</si>
  <si>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</si>
  <si>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</si>
  <si>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</si>
  <si>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</si>
  <si>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</si>
  <si>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</si>
  <si>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</si>
  <si>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</si>
  <si>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</si>
  <si>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</si>
  <si>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</si>
  <si>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</si>
  <si>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</si>
  <si>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</si>
  <si>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</si>
  <si>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</si>
  <si>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</si>
  <si>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</si>
  <si>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</si>
  <si>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</si>
  <si>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</si>
  <si>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</si>
  <si>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</si>
  <si>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</si>
  <si>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</si>
  <si>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</si>
  <si>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</si>
  <si>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</si>
  <si>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</si>
  <si>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</si>
  <si>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</si>
  <si>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</si>
  <si>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</si>
  <si>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</si>
  <si>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</si>
  <si>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</si>
  <si>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</si>
  <si>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</si>
  <si>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</si>
  <si>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</si>
  <si>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</si>
  <si>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</si>
  <si>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</si>
  <si>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</si>
  <si>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</si>
  <si>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</si>
  <si>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</si>
  <si>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</si>
  <si>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</si>
  <si>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</si>
  <si>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</si>
  <si>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</si>
  <si>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</si>
  <si>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</si>
  <si>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</si>
  <si>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</si>
  <si>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</si>
  <si>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</si>
  <si>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</si>
  <si>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</si>
  <si>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</si>
  <si>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</si>
  <si>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</si>
  <si>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</si>
  <si>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</si>
  <si>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</si>
  <si>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</si>
  <si>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</si>
  <si>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</si>
  <si>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</si>
  <si>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</si>
  <si>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</si>
  <si>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</si>
  <si>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</si>
  <si>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</si>
  <si>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</si>
  <si>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</si>
  <si>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</si>
  <si>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</si>
  <si>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</si>
  <si>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</si>
  <si>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</si>
  <si>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</si>
  <si>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</si>
  <si>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</si>
  <si>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</si>
  <si>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</si>
  <si>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</si>
  <si>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</si>
  <si>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</si>
  <si>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</si>
  <si>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</si>
  <si>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</si>
  <si>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</si>
  <si>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</si>
  <si>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</si>
  <si>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</si>
  <si>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</si>
  <si>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</si>
  <si>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</si>
  <si>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</si>
  <si>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</si>
  <si>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</si>
  <si>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</si>
  <si>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</si>
  <si>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</si>
  <si>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</si>
  <si>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</si>
  <si>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</si>
  <si>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</si>
  <si>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</si>
  <si>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</si>
  <si>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</si>
  <si>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</si>
  <si>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</si>
  <si>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</si>
  <si>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</si>
  <si>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</si>
  <si>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</si>
  <si>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</si>
  <si>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</si>
  <si>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</si>
  <si>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</si>
  <si>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</si>
  <si>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</si>
  <si>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</si>
  <si>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</si>
  <si>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</si>
  <si>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</si>
  <si>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</si>
  <si>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</si>
  <si>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</si>
  <si>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</si>
  <si>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</si>
  <si>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</si>
  <si>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</si>
  <si>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</si>
  <si>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</si>
  <si>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</si>
  <si>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</si>
  <si>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</si>
  <si>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</si>
  <si>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</si>
  <si>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</si>
  <si>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</si>
  <si>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</si>
  <si>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</si>
  <si>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</si>
  <si>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</si>
  <si>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</si>
  <si>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</si>
  <si>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</si>
  <si>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</si>
  <si>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</si>
  <si>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</si>
  <si>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</si>
  <si>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</si>
  <si>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</si>
  <si>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</si>
  <si>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</si>
  <si>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</si>
  <si>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</si>
  <si>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</si>
  <si>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</si>
  <si>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</si>
  <si>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</si>
  <si>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</si>
  <si>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</si>
  <si>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</si>
  <si>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</si>
  <si>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</si>
  <si>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</si>
  <si>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</si>
  <si>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</si>
  <si>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</si>
  <si>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</si>
  <si>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</si>
  <si>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</si>
  <si>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</si>
  <si>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</si>
  <si>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</si>
  <si>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</si>
  <si>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</si>
  <si>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</si>
  <si>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</si>
  <si>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</si>
  <si>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</si>
  <si>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</si>
  <si>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</si>
  <si>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</si>
  <si>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</si>
  <si>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</si>
  <si>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</si>
  <si>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</si>
  <si>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</si>
  <si>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</si>
  <si>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</si>
  <si>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</si>
  <si>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</si>
  <si>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</si>
  <si>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</si>
  <si>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</si>
  <si>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</si>
  <si>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</si>
  <si>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</si>
  <si>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</si>
  <si>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</si>
  <si>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</si>
  <si>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</si>
  <si>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</si>
  <si>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</si>
  <si>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</si>
  <si>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</si>
  <si>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</si>
  <si>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</si>
  <si>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</si>
  <si>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</si>
  <si>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</si>
  <si>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</si>
  <si>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</si>
  <si>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</si>
  <si>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</si>
  <si>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</si>
  <si>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</si>
  <si>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</si>
  <si>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</si>
  <si>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</si>
  <si>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</si>
  <si>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</si>
  <si>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</si>
  <si>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</si>
  <si>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</si>
  <si>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</si>
  <si>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</si>
  <si>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</si>
  <si>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</si>
  <si>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</si>
  <si>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</si>
  <si>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</si>
  <si>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</si>
  <si>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</si>
  <si>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</si>
  <si>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</si>
  <si>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</si>
  <si>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</si>
  <si>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</si>
  <si>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</si>
  <si>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</si>
  <si>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</si>
  <si>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</si>
  <si>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</si>
  <si>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</si>
  <si>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</si>
  <si>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</si>
  <si>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</si>
  <si>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</si>
  <si>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</si>
  <si>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</si>
  <si>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</si>
  <si>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</si>
  <si>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</si>
  <si>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</si>
  <si>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</si>
  <si>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</si>
  <si>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</si>
  <si>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</si>
  <si>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</si>
  <si>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</si>
  <si>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</si>
  <si>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</si>
  <si>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</si>
  <si>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</si>
  <si>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</si>
  <si>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</si>
  <si>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</si>
  <si>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</si>
  <si>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</si>
  <si>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</si>
  <si>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</si>
  <si>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</si>
  <si>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</si>
  <si>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</si>
  <si>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</si>
  <si>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</si>
  <si>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</si>
  <si>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</si>
  <si>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</si>
  <si>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</si>
  <si>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</si>
  <si>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</si>
  <si>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</si>
  <si>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</si>
  <si>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</si>
  <si>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</si>
  <si>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</si>
  <si>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</si>
  <si>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</si>
  <si>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</si>
  <si>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</si>
  <si>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</si>
  <si>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</si>
  <si>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</si>
  <si>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</si>
  <si>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</si>
  <si>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</si>
  <si>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</si>
  <si>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</si>
  <si>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</si>
  <si>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</si>
  <si>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</si>
  <si>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</si>
  <si>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</si>
  <si>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</si>
  <si>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</si>
  <si>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</si>
  <si>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</si>
  <si>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</si>
  <si>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</si>
  <si>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</si>
  <si>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</si>
  <si>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</si>
  <si>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</si>
  <si>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</si>
  <si>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</si>
  <si>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</si>
  <si>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</si>
  <si>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</si>
  <si>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</si>
  <si>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</si>
  <si>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</si>
  <si>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</si>
  <si>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</si>
  <si>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</si>
  <si>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</si>
  <si>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</si>
  <si>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</si>
  <si>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</si>
  <si>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</si>
  <si>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</si>
  <si>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</si>
  <si>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</si>
  <si>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</si>
  <si>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</si>
  <si>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</si>
  <si>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</si>
  <si>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</si>
  <si>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</si>
  <si>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</si>
  <si>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</si>
  <si>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</si>
  <si>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</si>
  <si>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</si>
  <si>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</si>
  <si>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</si>
  <si>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</si>
  <si>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</si>
  <si>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</si>
  <si>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</si>
  <si>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</si>
  <si>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</si>
  <si>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</si>
  <si>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</si>
  <si>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</si>
  <si>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</si>
  <si>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</si>
  <si>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</si>
  <si>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</si>
  <si>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</si>
  <si>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</si>
  <si>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</si>
  <si>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</si>
  <si>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</si>
  <si>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</si>
  <si>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</si>
  <si>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</si>
  <si>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</si>
  <si>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</si>
  <si>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</si>
  <si>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</si>
  <si>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</si>
  <si>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</si>
  <si>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</si>
  <si>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</si>
  <si>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</si>
  <si>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</si>
  <si>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</si>
  <si>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</si>
  <si>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</si>
  <si>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</si>
  <si>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</si>
  <si>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</si>
  <si>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</si>
  <si>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</si>
  <si>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</si>
  <si>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</si>
  <si>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</si>
  <si>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</si>
  <si>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</si>
  <si>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</si>
  <si>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</si>
  <si>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</si>
  <si>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</si>
  <si>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</si>
  <si>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</si>
  <si>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</si>
  <si>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</si>
  <si>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</si>
  <si>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</si>
  <si>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</si>
  <si>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</si>
  <si>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</si>
  <si>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</si>
  <si>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</si>
  <si>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</si>
  <si>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</si>
  <si>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</si>
  <si>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</si>
  <si>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</si>
  <si>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</si>
  <si>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</si>
  <si>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</si>
  <si>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</si>
  <si>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</si>
  <si>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</si>
  <si>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</si>
  <si>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</si>
  <si>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</si>
  <si>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</si>
  <si>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</si>
  <si>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</si>
  <si>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</si>
  <si>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</si>
  <si>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</si>
  <si>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</si>
  <si>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</si>
  <si>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</si>
  <si>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</si>
  <si>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</si>
  <si>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</si>
  <si>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</si>
  <si>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</si>
  <si>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</si>
  <si>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</si>
  <si>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</si>
  <si>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</si>
  <si>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</si>
  <si>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</si>
  <si>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</si>
  <si>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</si>
  <si>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</si>
  <si>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</si>
  <si>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</si>
  <si>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</si>
  <si>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</si>
  <si>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</si>
  <si>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</si>
  <si>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</si>
  <si>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</si>
  <si>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</si>
  <si>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</si>
  <si>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</si>
  <si>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</si>
  <si>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</si>
  <si>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</si>
  <si>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</si>
  <si>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</si>
  <si>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</si>
  <si>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</si>
  <si>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</si>
  <si>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</si>
  <si>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</si>
  <si>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</si>
  <si>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</si>
  <si>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</si>
  <si>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</si>
  <si>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</si>
  <si>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</si>
  <si>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</si>
  <si>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</si>
  <si>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</si>
  <si>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</si>
  <si>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</si>
  <si>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</si>
  <si>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</si>
  <si>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</si>
  <si>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</si>
  <si>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</si>
  <si>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</si>
  <si>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</si>
  <si>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</si>
  <si>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</si>
  <si>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</si>
  <si>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</si>
  <si>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</si>
  <si>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</si>
  <si>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</si>
  <si>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</si>
  <si>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</si>
  <si>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</si>
  <si>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</si>
  <si>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</si>
  <si>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</si>
  <si>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</si>
  <si>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</si>
  <si>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</si>
  <si>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</si>
  <si>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</si>
  <si>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</si>
  <si>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</si>
  <si>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</si>
  <si>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</si>
  <si>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</si>
  <si>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</si>
  <si>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</si>
  <si>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</si>
  <si>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</si>
  <si>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</si>
  <si>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</si>
  <si>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</si>
  <si>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</si>
  <si>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</si>
  <si>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</si>
  <si>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</si>
  <si>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</si>
  <si>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</si>
  <si>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</si>
  <si>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</si>
  <si>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</si>
  <si>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</si>
  <si>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</si>
  <si>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</si>
  <si>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</si>
  <si>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</si>
  <si>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</si>
  <si>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</si>
  <si>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</si>
  <si>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</si>
  <si>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</si>
  <si>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</si>
  <si>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</si>
  <si>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</si>
  <si>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</si>
  <si>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</si>
  <si>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</si>
  <si>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</si>
  <si>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</si>
  <si>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</si>
  <si>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</si>
  <si>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</si>
  <si>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</si>
  <si>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</si>
  <si>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</si>
  <si>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</si>
  <si>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</si>
  <si>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</si>
  <si>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</si>
  <si>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</si>
  <si>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</si>
  <si>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</si>
  <si>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</si>
  <si>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</si>
  <si>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</si>
  <si>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</si>
  <si>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</si>
  <si>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</si>
  <si>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</si>
  <si>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</si>
  <si>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</si>
  <si>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</si>
  <si>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</si>
  <si>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</si>
  <si>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</si>
  <si>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</si>
  <si>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</si>
  <si>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</si>
  <si>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</si>
  <si>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</si>
  <si>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</si>
  <si>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</si>
  <si>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</si>
  <si>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</si>
  <si>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</si>
  <si>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</si>
  <si>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</si>
  <si>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</si>
  <si>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</si>
  <si>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</si>
  <si>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</si>
  <si>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</si>
  <si>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</si>
  <si>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</si>
  <si>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</si>
  <si>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</si>
  <si>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</si>
  <si>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</si>
  <si>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</si>
  <si>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</si>
  <si>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</si>
  <si>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</si>
  <si>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</si>
  <si>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</si>
  <si>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</si>
  <si>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</si>
  <si>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</si>
  <si>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</si>
  <si>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</si>
  <si>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</si>
  <si>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</si>
  <si>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</si>
  <si>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</si>
  <si>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</si>
  <si>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</si>
  <si>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</si>
  <si>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</si>
  <si>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</si>
  <si>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</si>
  <si>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</si>
  <si>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</si>
  <si>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</si>
  <si>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</si>
  <si>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</si>
  <si>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</si>
  <si>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</si>
  <si>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</si>
  <si>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</si>
  <si>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</si>
  <si>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</si>
  <si>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</si>
  <si>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</si>
  <si>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</si>
  <si>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</si>
  <si>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</si>
  <si>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</si>
  <si>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</si>
  <si>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</si>
  <si>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</si>
  <si>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</si>
  <si>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</si>
  <si>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</si>
  <si>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</si>
  <si>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</si>
  <si>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</si>
  <si>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</si>
  <si>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</si>
  <si>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</si>
  <si>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</si>
  <si>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</si>
  <si>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</si>
  <si>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</si>
  <si>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</si>
  <si>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</si>
  <si>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</si>
  <si>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</si>
  <si>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</si>
  <si>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</si>
  <si>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</si>
  <si>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</si>
  <si>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</si>
  <si>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</si>
  <si>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</si>
  <si>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</si>
  <si>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</si>
  <si>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</si>
  <si>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</si>
  <si>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</si>
  <si>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</si>
  <si>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</si>
  <si>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</si>
  <si>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</si>
  <si>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</si>
  <si>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</si>
  <si>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</si>
  <si>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was access night issue as located at USF areaem team need  80 min  </t>
  </si>
  <si>
    <t>PCM-20251118-00000323</t>
  </si>
  <si>
    <t>jed2783</t>
  </si>
  <si>
    <t>vandlism case /Team working now to install temporary power cable to restore the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</si>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</sst>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316.37078032407589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45979.319206250002</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45979.319206250002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45979.319206250002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45979.319206250002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45979.319206250002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45979.319206250002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45979.319206250002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45979.319206250002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45979.319206250002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45979.319206250002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45979.319206250002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45979.319206250002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45979.319206250002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45979.319206250002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45979.319206250002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45979.319206250002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45979.319206250002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45979.319206250002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45979.319206250002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45979.319206250002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45979.319206250002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45979.319206250002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45979.319206250002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45979.319206250002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45979.319206250002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45979.319206250002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45979.319206250002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45979.319206250002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45979.319206250002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45979.319206250002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45979.319206250002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45979.319206250002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45979.319206250002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45979.319206250002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45979.319206250002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45979.319206250002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45979.319206250002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45979.319206250002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45979.319206250002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45979.319206250002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45979.319206250002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45979.319206250002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45979.319206250002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45979.319206250002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45979.319206250002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45979.319206250002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45979.319206250002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45979.319206250002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45979.319206250002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45979.319206250002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45979.319206250002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45979.319206250002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45979.319206250002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45979.319206250002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45979.319206250002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45979.319206250002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45979.319206250002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45979.319206250002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45979.319206250002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45979.319206250002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45979.319206250002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45979.319206250002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45979.319206250002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45979.319206250002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45979.319206250002</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45979.319206250002</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D5E21AEE-34DF-4228-905B-F94E3794B986}"/>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K13" sqref="K13"/>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154.31936828704056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0.58100023148290347</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45979.319206250002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40" t="str">
        <f>IFERROR(VLOOKUP(D6,DB!A:K,11,0),"")</f>
        <v/>
      </c>
      <c r="C6" s="18"/>
      <c r="D6" s="18"/>
      <c r="E6" s="102"/>
      <c r="F6" s="103"/>
      <c r="G6" s="104">
        <f ca="1">IFERROR(NOW()-F6,"-")</f>
        <v>45979.319206250002</v>
      </c>
      <c r="H6" s="103"/>
      <c r="I6" s="140" t="str">
        <f>IFERROR(VLOOKUP(D6,DB!A:F,6,0),"")</f>
        <v/>
      </c>
      <c r="J6" s="140" t="str">
        <f>IFERROR(VLOOKUP(D6,DB!A:G,7,0),"")</f>
        <v/>
      </c>
      <c r="K6" s="19"/>
      <c r="L6" s="140"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45979.319206250002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45979.319206250002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45979.319206250002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45979.319206250002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45979.319206250002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45979.319206250002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45979.319206250002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45979.319206250002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45979.319206250002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45979.319206250002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45979.319206250002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45979.319206250002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45979.319206250002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45979.319206250002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45979.319206250002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45979.319206250002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45979.319206250002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45979.319206250002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45979.319206250002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45979.319206250002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45979.319206250002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45979.319206250002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45979.319206250002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45979.319206250002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45979.319206250002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45979.319206250002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45979.319206250002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45979.319206250002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45979.319206250002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45979.319206250002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45979.319206250002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45979.319206250002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45979.319206250002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45979.319206250002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45979.319206250002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45979.319206250002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45979.319206250002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45979.319206250002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45979.319206250002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45979.319206250002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45979.319206250002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45979.319206250002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45979.319206250002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45979.319206250002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45979.319206250002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45979.319206250002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45979.319206250002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45979.319206250002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45979.319206250002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45979.319206250002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45979.319206250002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45979.319206250002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45979.319206250002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45979.319206250002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45979.319206250002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45979.319206250002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45979.319206250002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45979.319206250002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45979.319206250002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45979.319206250002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45979.319206250002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45979.319206250002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45979.319206250002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45979.319206250002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45979.319206250002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45979.319206250002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45979.319206250002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45979.319206250002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45979.319206250002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45979.319206250002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45979.319206250002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45979.319206250002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45979.319206250002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45979.319206250002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45979.319206250002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45979.319206250002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45979.319206250002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45979.319206250002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45979.319206250002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45979.319206250002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45979.319206250002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45979.319206250002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45979.319206250002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45979.319206250002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45979.319206250002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45979.319206250002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45979.319206250002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45979.319206250002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45979.319206250002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45979.319206250002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45979.319206250002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45979.319206250002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45979.319206250002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45979.319206250002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45979.319206250002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45979.319206250002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45979.319206250002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45979.319206250002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45979.319206250002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45979.319206250002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45979.319206250002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45979.319206250002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45979.319206250002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45979.319206250002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45979.319206250002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45979.319206250002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45979.319206250002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45979.319206250002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45979.319206250002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45979.319206250002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45979.319206250002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45979.319206250002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45979.319206250002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45979.319206250002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45979.319206250002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45979.319206250002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45979.319206250002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45979.319206250002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45979.319206250002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45979.319206250002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45979.319206250002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45979.319206250002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45979.319206250002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45979.319206250002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45979.319206250002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45979.319206250002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45979.319206250002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45979.319206250002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45979.319206250002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45979.319206250002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45979.319206250002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45979.319206250002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45979.319206250002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45979.319206250002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45979.319206250002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45979.319206250002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45979.319206250002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45979.319206250002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45979.319206250002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45979.319206250002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45979.319206250002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45979.319206250002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45979.319206250002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45979.319206250002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45979.319206250002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45979.319206250002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45979.319206250002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45979.319206250002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45979.319206250002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45979.319206250002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45979.319206250002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45979.319206250002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45979.319206250002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45979.319206250002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45979.319206250002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45979.319206250002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45979.319206250002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45979.319206250002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45979.319206250002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45979.319206250002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45979.319206250002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45979.319206250002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45979.319206250002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45979.319206250002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45979.319206250002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45979.319206250002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45979.319206250002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45979.319206250002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45979.319206250002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45979.319206250002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45979.319206250002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45979.319206250002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45979.319206250002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45979.319206250002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45979.319206250002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45979.319206250002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45979.319206250002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45979.319206250002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45979.319206250002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45979.319206250002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45979.319206250002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45979.319206250002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45979.319206250002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45979.319206250002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45979.319206250002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45979.319206250002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45979.319206250002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45979.319206250002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45979.319206250002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45979.319206250002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45979.319206250002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45979.319206250002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45979.319206250002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45979.319206250002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45979.319206250002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45979.319206250002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45979.319206250002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45979.319206250002</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45979.319206250002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45979.319206250002</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45979.319206250002</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45979.319206250002</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45979.319206250002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45979.319206250002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45979.319206250002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45979.319206250002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45979.319206250002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45979.319206250002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45979.319206250002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45979.319206250002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45979.319206250002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45979.319206250002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45979.319206250002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45979.319206250002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45979.319206250002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45979.319206250002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45979.319206250002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45979.319206250002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45979.319206250002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45979.319206250002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45979.319206250002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45979.319206250002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45979.319206250002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45979.319206250002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45979.319206250002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45979.319206250002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45979.319206250002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45979.319206250002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45979.319206250002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45979.319206250002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45979.319206250002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45979.319206250002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45979.319206250002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45979.319206250002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45979.319206250002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45979.319206250002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45979.319206250002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45979.319206250002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45979.319206250002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45979.319206250002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45979.319206250002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45979.319206250002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45979.319206250002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45979.319206250002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45979.319206250002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45979.319206250002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45979.319206250002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45979.319206250002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45979.319206250002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45979.319206250002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45979.319206250002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45979.319206250002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45979.319206250002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45979.319206250002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45979.319206250002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45979.319206250002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45979.319206250002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45979.319206250002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45979.319206250002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45979.319206250002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45979.319206250002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45979.319206250002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45979.319206250002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45979.319206250002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45979.319206250002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45979.319206250002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45979.319206250002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45979.319206250002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45979.319206250002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45979.319206250002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45979.319206250002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45979.319206250002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45979.319206250002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45979.319206250002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45979.319206250002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45979.319206250002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45979.319206250002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45979.319206250002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45979.319206250002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45979.319206250002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45979.319206250002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45979.319206250002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45979.319206250002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45979.319206250002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45979.319206250002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45979.319206250002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45979.319206250002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45979.319206250002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45979.319206250002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45979.319206250002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45979.319206250002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45979.319206250002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45979.319206250002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45979.319206250002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45979.319206250002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45979.319206250002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45979.319206250002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45979.319206250002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45979.319206250002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45979.319206250002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45979.319206250002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45979.319206250002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45979.319206250002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45979.319206250002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45979.319206250002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45979.319206250002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45979.319206250002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45979.319206250002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45979.319206250002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45979.319206250002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45979.319206250002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45979.319206250002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45979.319206250002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45979.319206250002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45979.319206250002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45979.319206250002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45979.319206250002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45979.319206250002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45979.319206250002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45979.319206250002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45979.319206250002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45979.319206250002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45979.319206250002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45979.319206250002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45979.319206250002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45979.319206250002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45979.319206250002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45979.319206250002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45979.319206250002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45979.319206250002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45979.319206250002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45979.319206250002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45979.319206250002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45979.319206250002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45979.319206250002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45979.319206250002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45979.319206250002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45979.319206250002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45979.319206250002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45979.319206250002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45979.319206250002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45979.319206250002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45979.319206250002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45979.319206250002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45979.319206250002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45979.319206250002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45979.319206250002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45979.319206250002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45979.319206250002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45979.319206250002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45979.319206250002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45979.319206250002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45979.319206250002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45979.319206250002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45979.319206250002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45979.319206250002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45979.319206250002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45979.319206250002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45979.319206250002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45979.319206250002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45979.319206250002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45979.319206250002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45979.319206250002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45979.319206250002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45979.319206250002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45979.319206250002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45979.319206250002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45979.319206250002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45979.319206250002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45979.319206250002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45979.319206250002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45979.319206250002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45979.319206250002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45979.319206250002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45979.319206250002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45979.319206250002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45979.319206250002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45979.319206250002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45979.319206250002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45979.319206250002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45979.319206250002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45979.319206250002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45979.319206250002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45979.319206250002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45979.319206250002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45979.319206250002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45979.319206250002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45979.319206250002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45979.319206250002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45979.319206250002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45979.319206250002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45979.319206250002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45979.319206250002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45979.319206250002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45979.319206250002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45979.319206250002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45979.319206250002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45979.319206250002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45979.319206250002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45979.319206250002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45979.319206250002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45979.319206250002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45979.319206250002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45979.319206250002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45979.319206250002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45979.319206250002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45979.319206250002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45979.319206250002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45979.319206250002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45979.319206250002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45979.319206250002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45979.319206250002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45979.319206250002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45979.319206250002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45979.319206250002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45979.319206250002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45979.319206250002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45979.319206250002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45979.319206250002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45979.319206250002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45979.319206250002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45979.319206250002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45979.319206250002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45979.319206250002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45979.319206250002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45979.319206250002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45979.319206250002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45979.319206250002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45979.319206250002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45979.319206250002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45979.319206250002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45979.319206250002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45979.319206250002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45979.319206250002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45979.319206250002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45979.319206250002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45979.319206250002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45979.319206250002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45979.319206250002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45979.319206250002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45979.319206250002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45979.319206250002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45979.319206250002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45979.319206250002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45979.319206250002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45979.319206250002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45979.319206250002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45979.319206250002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45979.319206250002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45979.319206250002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45979.319206250002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45979.319206250002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45979.319206250002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45979.319206250002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45979.319206250002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45979.319206250002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45979.319206250002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45979.319206250002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45979.319206250002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45979.319206250002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45979.319206250002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45979.319206250002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45979.319206250002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45979.319206250002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45979.319206250002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45979.319206250002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45979.319206250002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45979.319206250002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45979.319206250002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45979.319206250002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45979.319206250002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45979.319206250002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45979.319206250002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45979.319206250002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45979.319206250002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45979.319206250002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45979.319206250002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45979.319206250002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45979.319206250002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45979.319206250002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45979.319206250002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45979.319206250002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45979.319206250002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45979.319206250002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45979.319206250002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45979.319206250002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45979.319206250002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45979.319206250002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45979.319206250002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45979.319206250002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45979.319206250002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45979.319206250002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45979.319206250002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45979.319206250002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45979.319206250002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45979.319206250002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45979.319206250002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45979.319206250002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45979.319206250002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45979.319206250002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45979.319206250002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45979.319206250002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45979.319206250002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45979.319206250002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45979.319206250002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45979.319206250002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45979.319206250002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45979.319206250002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45979.319206250002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45979.319206250002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45979.319206250002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45979.319206250002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45979.319206250002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45979.319206250002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45979.319206250002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45979.319206250002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45979.319206250002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45979.319206250002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45979.319206250002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45979.319206250002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45979.319206250002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45979.319206250002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45979.319206250002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45979.319206250002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45979.319206250002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45979.319206250002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45979.319206250002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45979.319206250002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45979.319206250002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45979.319206250002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45979.319206250002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45979.319206250002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45979.319206250002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45979.319206250002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45979.319206250002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45979.319206250002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45979.319206250002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45979.319206250002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45979.319206250002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45979.319206250002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45979.319206250002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45979.319206250002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45979.319206250002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45979.319206250002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45979.319206250002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45979.319206250002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45979.319206250002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45979.319206250002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45979.319206250002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45979.319206250002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45979.319206250002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45979.319206250002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45979.319206250002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45979.319206250002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45979.319206250002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45979.319206250002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45979.319206250002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45979.319206250002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45979.319206250002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45979.319206250002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45979.319206250002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45979.319206250002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45979.319206250002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45979.319206250002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45979.319206250002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45979.319206250002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45979.319206250002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45979.319206250002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45979.319206250002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45979.319206250002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45979.319206250002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45979.319206250002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45979.319206250002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45979.319206250002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45979.319206250002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45979.319206250002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45979.319206250002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45979.319206250002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45979.319206250002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45979.319206250002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45979.319206250002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45979.319206250002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45979.319206250002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45979.319206250002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45979.319206250002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45979.319206250002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45979.319206250002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45979.319206250002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45979.319206250002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45979.319206250002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45979.319206250002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45979.319206250002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45979.319206250002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45979.319206250002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45979.319206250002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45979.319206250002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45979.319206250002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45979.319206250002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45979.319206250002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45979.319206250002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45979.319206250002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45979.319206250002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45979.319206250002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45979.319206250002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45979.319206250002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45979.319206250002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45979.319206250002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45979.319206250002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45979.319206250002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45979.319206250002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45979.319206250002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45979.319206250002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45979.319206250002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45979.319206250002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45979.319206250002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45979.319206250002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45979.319206250002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45979.319206250002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45979.319206250002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45979.319206250002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45979.319206250002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45979.319206250002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45979.319206250002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45979.319206250002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45979.319206250002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45979.319206250002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45979.319206250002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45979.319206250002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45979.319206250002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45979.319206250002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45979.319206250002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45979.319206250002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45979.319206250002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45979.319206250002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45979.319206250002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45979.319206250002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45979.319206250002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45979.319206250002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45979.319206250002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45979.319206250002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45979.319206250002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45979.319206250002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45979.319206250002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45979.319206250002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45979.319206250002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45979.319206250002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45979.319206250002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45979.319206250002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45979.319206250002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45979.319206250002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45979.319206250002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45979.319206250002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45979.319206250002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45979.319206250002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45979.319206250002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45979.319206250002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45979.319206250002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45979.319206250002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45979.319206250002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45979.319206250002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45979.319206250002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45979.319206250002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45979.319206250002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45979.319206250002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45979.319206250002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45979.319206250002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45979.319206250002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45979.319206250002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45979.319206250002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45979.319206250002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45979.319206250002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45979.319206250002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45979.319206250002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45979.319206250002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45979.319206250002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45979.319206250002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45979.319206250002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45979.319206250002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45979.319206250002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45979.319206250002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45979.319206250002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45979.319206250002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45979.319206250002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45979.319206250002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45979.319206250002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45979.319206250002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45979.319206250002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45979.319206250002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45979.319206250002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45979.319206250002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45979.319206250002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45979.319206250002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45979.319206250002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45979.319206250002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45979.319206250002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45979.319206250002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45979.319206250002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45979.319206250002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45979.319206250002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45979.319206250002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45979.319206250002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45979.319206250002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45979.319206250002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45979.319206250002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45979.319206250002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45979.319206250002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45979.319206250002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45979.319206250002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45979.319206250002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45979.319206250002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45979.319206250002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45979.319206250002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45979.319206250002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45979.319206250002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45979.319206250002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45979.319206250002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45979.319206250002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45979.319206250002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45979.319206250002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45979.319206250002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45979.319206250002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45979.319206250002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45979.319206250002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45979.319206250002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45979.319206250002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45979.319206250002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45979.319206250002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45979.319206250002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45979.319206250002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45979.319206250002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45979.319206250002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45979.319206250002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45979.319206250002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45979.319206250002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45979.319206250002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45979.319206250002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45979.319206250002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45979.319206250002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45979.319206250002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45979.319206250002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45979.319206250002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45979.319206250002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45979.319206250002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45979.319206250002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45979.319206250002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45979.319206250002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45979.319206250002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45979.319206250002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45979.319206250002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45979.319206250002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45979.319206250002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45979.319206250002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45979.319206250002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45979.319206250002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45979.319206250002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45979.319206250002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45979.319206250002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45979.319206250002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45979.319206250002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45979.319206250002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45979.319206250002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45979.319206250002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45979.319206250002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45979.319206250002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45979.319206250002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45979.319206250002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45979.319206250002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45979.319206250002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45979.319206250002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45979.319206250002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45979.319206250002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45979.319206250002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45979.319206250002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45979.319206250002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45979.319206250002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45979.319206250002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45979.319206250002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45979.319206250002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45979.319206250002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45979.319206250002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45979.319206250002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45979.319206250002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45979.319206250002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45979.319206250002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45979.319206250002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45979.319206250002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45979.319206250002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45979.319206250002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45979.319206250002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45979.319206250002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45979.319206250002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45979.319206250002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45979.319206250002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45979.319206250002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45979.319206250002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45979.319206250002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45979.319206250002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45979.319206250002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45979.319206250002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45979.319206250002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45979.319206250002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45979.319206250002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45979.319206250002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45979.319206250002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45979.319206250002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45979.319206250002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45979.319206250002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45979.319206250002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45979.319206250002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45979.319206250002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45979.319206250002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45979.319206250002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45979.319206250002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45979.319206250002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45979.319206250002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45979.319206250002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45979.319206250002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45979.319206250002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45979.319206250002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45979.319206250002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45979.319206250002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45979.319206250002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45979.319206250002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45979.319206250002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45979.319206250002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45979.319206250002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45979.319206250002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45979.319206250002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45979.319206250002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45979.319206250002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45979.319206250002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45979.319206250002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45979.319206250002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45979.319206250002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45979.319206250002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45979.319206250002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45979.319206250002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45979.319206250002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45979.319206250002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45979.319206250002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45979.319206250002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45979.319206250002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45979.319206250002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45979.319206250002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45979.319206250002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45979.319206250002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45979.319206250002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45979.319206250002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45979.319206250002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45979.319206250002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45979.319206250002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45979.319206250002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45979.319206250002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45979.319206250002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45979.319206250002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45979.319206250002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45979.319206250002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45979.319206250002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45979.319206250002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45979.319206250002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45979.319206250002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45979.319206250002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45979.319206250002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45979.319206250002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45979.319206250002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45979.319206250002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45979.319206250002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45979.319206250002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45979.319206250002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45979.319206250002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45979.319206250002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45979.319206250002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45979.319206250002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45979.319206250002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45979.319206250002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45979.319206250002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45979.319206250002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45979.319206250002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45979.319206250002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45979.319206250002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45979.319206250002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45979.319206250002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45979.319206250002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45979.319206250002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45979.319206250002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45979.319206250002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45979.319206250002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45979.319206250002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45979.319206250002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45979.319206250002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45979.319206250002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45979.319206250002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45979.319206250002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45979.319206250002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45979.319206250002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45979.319206250002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45979.319206250002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45979.319206250002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45979.319206250002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45979.319206250002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45979.319206250002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45979.319206250002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45979.319206250002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45979.319206250002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45979.319206250002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45979.319206250002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45979.319206250002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45979.319206250002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45979.319206250002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45979.319206250002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45979.319206250002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45979.319206250002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45979.319206250002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45979.319206250002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45979.319206250002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45979.319206250002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45979.319206250002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45979.319206250002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45979.319206250002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45979.319206250002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45979.319206250002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45979.319206250002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45979.319206250002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45979.319206250002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45979.319206250002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45979.319206250002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45979.319206250002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45979.319206250002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45979.319206250002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45979.319206250002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45979.319206250002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45979.319206250002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45979.319206250002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45979.319206250002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45979.319206250002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45979.319206250002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45979.319206250002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45979.319206250002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45979.319206250002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45979.319206250002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45979.319206250002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45979.319206250002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45979.319206250002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45979.319206250002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45979.319206250002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45979.319206250002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45979.319206250002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45979.319206250002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45979.319206250002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45979.319206250002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45979.319206250002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45979.319206250002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45979.319206250002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45979.319206250002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45979.319206250002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45979.319206250002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45979.319206250002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45979.319206250002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45979.319206250002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45979.319206250002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45979.319206250002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45979.319206250002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45979.319206250002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45979.319206250002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45979.319206250002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45979.319206250002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45979.319206250002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45979.319206250002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45979.319206250002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45979.319206250002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45979.319206250002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45979.319206250002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45979.319206250002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45979.319206250002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45979.319206250002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45979.319206250002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45979.319206250002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45979.319206250002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45979.319206250002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45979.319206250002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45979.319206250002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45979.319206250002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45979.319206250002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45979.319206250002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45979.319206250002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45979.319206250002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45979.319206250002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45979.319206250002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45979.319206250002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45979.319206250002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45979.319206250002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45979.319206250002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45979.319206250002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45979.319206250002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45979.319206250002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45979.319206250002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45979.319206250002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45979.319206250002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45979.319206250002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45979.319206250002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45979.319206250002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45979.319206250002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45979.319206250002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45979.319206250002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45979.319206250002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45979.319206250002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45979.319206250002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45979.319206250002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45979.319206250002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45979.319206250002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45979.319206250002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45979.319206250002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45979.319206250002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45979.319206250002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45979.319206250002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45979.319206250002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45979.319206250002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45979.319206250002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45979.319206250002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45979.319206250002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45979.319206250002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45979.319206250002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45979.319206250002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45979.319206250002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45979.319206250002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45979.319206250002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45979.319206250002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45979.319206250002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45979.319206250002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45979.319206250002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45979.319206250002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45979.319206250002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45979.319206250002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45979.319206250002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45979.319206250002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45979.319206250002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45979.319206250002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45979.319206250002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45979.319206250002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45979.319206250002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45979.319206250002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45979.319206250002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45979.319206250002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45979.319206250002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45979.319206250002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45979.319206250002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45979.319206250002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45979.319206250002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45979.319206250002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45979.319206250002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45979.319206250002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45979.319206250002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45979.319206250002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45979.319206250002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45979.319206250002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45979.319206250002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45979.319206250002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45979.319206250002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45979.319206250002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45979.319206250002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45979.319206250002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45979.319206250002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45979.319206250002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45979.319206250002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45979.319206250002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45979.319206250002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45979.319206250002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45979.319206250002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45979.319206250002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45979.319206250002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45979.319206250002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45979.319206250002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45979.319206250002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45979.319206250002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45979.319206250002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45979.319206250002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45979.319206250002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45979.319206250002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45979.319206250002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45979.319206250002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45979.319206250002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45979.319206250002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45979.319206250002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45979.319206250002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45979.319206250002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45979.319206250002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45979.319206250002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45979.319206250002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45979.319206250002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45979.319206250002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45979.319206250002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45979.319206250002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45979.319206250002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45979.319206250002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45979.319206250002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45979.319206250002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45979.319206250002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45979.319206250002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45979.319206250002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45979.319206250002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45979.319206250002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45979.319206250002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45979.319206250002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45979.319206250002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45979.319206250002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45979.319206250002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45979.319206250002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45979.319206250002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45979.319206250002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45979.319206250002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45979.319206250002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45979.319206250002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45979.319206250002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45979.319206250002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45979.319206250002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45979.319206250002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45979.319206250002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45979.319206250002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45979.319206250002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45979.319206250002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45979.319206250002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45979.319206250002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45979.319206250002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45979.319206250002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45979.319206250002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45979.319206250002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45979.319206250002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45979.319206250002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45979.319206250002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45979.319206250002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45979.319206250002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45979.319206250002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45979.319206250002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45979.319206250002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45979.319206250002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45979.319206250002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45979.319206250002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45979.319206250002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45979.319206250002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45979.319206250002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45979.319206250002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45979.319206250002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45979.319206250002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45979.319206250002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45979.319206250002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45979.319206250002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45979.319206250002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45979.319206250002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45979.319206250002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45979.319206250002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45979.319206250002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45979.319206250002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45979.319206250002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45979.319206250002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45979.319206250002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45979.319206250002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45979.319206250002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45979.319206250002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45979.319206250002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45979.319206250002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45979.319206250002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45979.319206250002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45979.319206250002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45979.319206250002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45979.319206250002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45979.319206250002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45979.319206250002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45979.319206250002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45979.319206250002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45979.319206250002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45979.319206250002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45979.319206250002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45979.319206250002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45979.319206250002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45979.319206250002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45979.319206250002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45979.319206250002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45979.319206250002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45979.319206250002</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275.83848865740583</v>
      </c>
      <c r="H2" s="95">
        <v>45703.474768518521</v>
      </c>
      <c r="I2" s="95" t="str">
        <f>IFERROR(VLOOKUP(D2,DB!A:F,6,0),"")</f>
        <v>SCECO</v>
      </c>
      <c r="J2" s="95" t="str">
        <f>IFERROR(VLOOKUP(D2,DB!A:G,7,0),"")</f>
        <v>Dead</v>
      </c>
      <c r="K2" s="97" t="s">
        <v>39108</v>
      </c>
      <c r="L2" s="91" t="str">
        <f>IFERROR(VLOOKUP(D2,DB!A:I,9,0),"")</f>
        <v>Latis</v>
      </c>
    </row>
    <row r="3" spans="1:16" ht="15" customHeight="1">
      <c r="A3" s="113" t="s">
        <v>39109</v>
      </c>
      <c r="B3" s="91" t="str">
        <f>IFERROR(VLOOKUP(D3,DB!A:K,11,0),"")</f>
        <v>R4</v>
      </c>
      <c r="C3" s="93">
        <v>2</v>
      </c>
      <c r="D3" s="91" t="s">
        <v>36418</v>
      </c>
      <c r="E3" s="94" t="s">
        <v>39021</v>
      </c>
      <c r="F3" s="95">
        <v>45979.138888888891</v>
      </c>
      <c r="G3" s="96">
        <f ca="1">IFERROR(NOW()-F3,"")</f>
        <v>0.18031736111151986</v>
      </c>
      <c r="H3" s="95">
        <v>45979.120416666665</v>
      </c>
      <c r="I3" s="95" t="str">
        <f>IFERROR(VLOOKUP(D3,DB!A:F,6,0),"")</f>
        <v>Generator-SG</v>
      </c>
      <c r="J3" s="113" t="str">
        <f>IFERROR(VLOOKUP(D3,DB!A:G,7,0),"")</f>
        <v>No BB Shifted</v>
      </c>
      <c r="K3" s="97" t="s">
        <v>39110</v>
      </c>
      <c r="L3" s="91" t="str">
        <f>IFERROR(VLOOKUP(D3,DB!A:I,9,0),"")</f>
        <v>Latis</v>
      </c>
    </row>
    <row r="4" spans="1:16" ht="15" customHeight="1">
      <c r="A4" s="113" t="s">
        <v>39111</v>
      </c>
      <c r="B4" s="91" t="str">
        <f>IFERROR(VLOOKUP(D4,DB!A:K,11,0),"")</f>
        <v>R4</v>
      </c>
      <c r="C4" s="93">
        <v>1</v>
      </c>
      <c r="D4" s="91" t="s">
        <v>39112</v>
      </c>
      <c r="E4" s="94" t="s">
        <v>39021</v>
      </c>
      <c r="F4" s="95">
        <v>45979.212500000001</v>
      </c>
      <c r="G4" s="96">
        <f ca="1">IFERROR(NOW()-F4,"")</f>
        <v>0.10670625000057044</v>
      </c>
      <c r="H4" s="95">
        <v>45979.199548611112</v>
      </c>
      <c r="I4" s="113" t="str">
        <f>IFERROR(VLOOKUP(D4,DB!A:F,6,0),"")</f>
        <v>Generator-SG</v>
      </c>
      <c r="J4" s="113" t="str">
        <f>IFERROR(VLOOKUP(D4,DB!A:G,7,0),"")</f>
        <v>Vandalized</v>
      </c>
      <c r="K4" s="97" t="s">
        <v>39113</v>
      </c>
      <c r="L4" s="91" t="str">
        <f>IFERROR(VLOOKUP(D4,DB!A:I,9,0),"")</f>
        <v>Latis</v>
      </c>
    </row>
    <row r="5" spans="1:16" ht="15" customHeight="1">
      <c r="A5" s="113"/>
      <c r="B5" s="91" t="str">
        <f>IFERROR(VLOOKUP(D5,DB!A:K,11,0),"")</f>
        <v/>
      </c>
      <c r="C5" s="93"/>
      <c r="D5" s="91"/>
      <c r="E5" s="94"/>
      <c r="F5" s="95"/>
      <c r="G5" s="96">
        <f ca="1">IFERROR(NOW()-F5,"")</f>
        <v>45979.319206250002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45979.319206250002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45979.319206250002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45979.319206250002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45979.319206250002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45979.319206250002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45979.319206250002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45979.319206250002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45979.319206250002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45979.319206250002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45979.319206250002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45979.319206250002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45979.319206250002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45979.319206250002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45979.319206250002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45979.319206250002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45979.319206250002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45979.319206250002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45979.319206250002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45979.319206250002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45979.319206250002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45979.319206250002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45979.319206250002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45979.319206250002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45979.319206250002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45979.319206250002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45979.319206250002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45979.319206250002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45979.319206250002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45979.319206250002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45979.319206250002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45979.319206250002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45979.319206250002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45979.319206250002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45979.319206250002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45979.319206250002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45979.319206250002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45979.319206250002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45979.319206250002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45979.319206250002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45979.319206250002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45979.319206250002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45979.319206250002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45979.319206250002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45979.319206250002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45979.319206250002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45979.319206250002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45979.319206250002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45979.319206250002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45979.319206250002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45979.319206250002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45979.319206250002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45979.319206250002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45979.319206250002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45979.319206250002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45979.319206250002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45979.319206250002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45979.319206250002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45979.319206250002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45979.319206250002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45979.319206250002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45979.319206250002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45979.319206250002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45979.319206250002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45979.319206250002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45979.319206250002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45979.319206250002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45979.319206250002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45979.319206250002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45979.319206250002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45979.319206250002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45979.319206250002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45979.319206250002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45979.319206250002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45979.319206250002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45979.319206250002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45979.319206250002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45979.319206250002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45979.319206250002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45979.319206250002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45979.319206250002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45979.319206250002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45979.319206250002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45979.319206250002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45979.319206250002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45979.319206250002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45979.319206250002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45979.319206250002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45979.319206250002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45979.319206250002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45979.319206250002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45979.319206250002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45979.319206250002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45979.319206250002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45979.319206250002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45979.319206250002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45979.319206250002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45979.319206250002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45979.319206250002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45979.319206250002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45979.319206250002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45979.319206250002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45979.319206250002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45979.319206250002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45979.319206250002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45979.319206250002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45979.319206250002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45979.319206250002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45979.319206250002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45979.319206250002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45979.319206250002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45979.319206250002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45979.319206250002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45979.319206250002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45979.319206250002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45979.319206250002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45979.319206250002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45979.319206250002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45979.319206250002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45979.319206250002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45979.319206250002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45979.319206250002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45979.319206250002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45979.319206250002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45979.319206250002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45979.319206250002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45979.319206250002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45979.319206250002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45979.319206250002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45979.319206250002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45979.319206250002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45979.319206250002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45979.319206250002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45979.319206250002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45979.319206250002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45979.319206250002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45979.319206250002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45979.319206250002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45979.319206250002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45979.319206250002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45979.319206250002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45979.319206250002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45979.319206250002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45979.319206250002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45979.319206250002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45979.319206250002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45979.319206250002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45979.319206250002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45979.319206250002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45979.319206250002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45979.319206250002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45979.319206250002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45979.319206250002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45979.319206250002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45979.319206250002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45979.319206250002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45979.319206250002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45979.319206250002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45979.319206250002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45979.319206250002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45979.319206250002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45979.319206250002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45979.319206250002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45979.319206250002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45979.319206250002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45979.319206250002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45979.319206250002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45979.319206250002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45979.319206250002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45979.319206250002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45979.319206250002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45979.319206250002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45979.319206250002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45979.319206250002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45979.319206250002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45979.319206250002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45979.319206250002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45979.319206250002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45979.319206250002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45979.319206250002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45979.319206250002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45979.319206250002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45979.319206250002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45979.319206250002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45979.319206250002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45979.319206250002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45979.319206250002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45979.319206250002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45979.319206250002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45979.319206250002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45979.319206250002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45979.319206250002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45979.319206250002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45979.319206250002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45979.319206250002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45979.319206250002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45979.319206250002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45979.319206250002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45979.319206250002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45979.319206250002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45979.319206250002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45979.319206250002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45979.319206250002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45979.319206250002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45979.319206250002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45979.319206250002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45979.319206250002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45979.319206250002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45979.319206250002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45979.319206250002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45979.319206250002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45979.319206250002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45979.319206250002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45979.319206250002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45979.319206250002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45979.319206250002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45979.319206250002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45979.319206250002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45979.319206250002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45979.319206250002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45979.319206250002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45979.319206250002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45979.319206250002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45979.319206250002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45979.319206250002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45979.319206250002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45979.319206250002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45979.319206250002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45979.319206250002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45979.319206250002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45979.319206250002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45979.319206250002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45979.319206250002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45979.319206250002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45979.319206250002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45979.319206250002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45979.319206250002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45979.319206250002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45979.319206250002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45979.319206250002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45979.319206250002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45979.319206250002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45979.319206250002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45979.319206250002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45979.319206250002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45979.319206250002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45979.319206250002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45979.319206250002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45979.319206250002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45979.319206250002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45979.319206250002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45979.319206250002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45979.319206250002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45979.319206250002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45979.319206250002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45979.319206250002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45979.319206250002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45979.319206250002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45979.319206250002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45979.319206250002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45979.319206250002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45979.319206250002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45979.319206250002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45979.319206250002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45979.319206250002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45979.319206250002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45979.319206250002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45979.319206250002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45979.319206250002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45979.319206250002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45979.319206250002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45979.319206250002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45979.319206250002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45979.319206250002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45979.319206250002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45979.319206250002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45979.319206250002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45979.319206250002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45979.319206250002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45979.319206250002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45979.319206250002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45979.319206250002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45979.319206250002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45979.319206250002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45979.319206250002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45979.319206250002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45979.319206250002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45979.319206250002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45979.319206250002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45979.319206250002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45979.319206250002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45979.319206250002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45979.319206250002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45979.319206250002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45979.319206250002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45979.319206250002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45979.319206250002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45979.319206250002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45979.319206250002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45979.319206250002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45979.319206250002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45979.319206250002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45979.319206250002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45979.319206250002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45979.319206250002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45979.319206250002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45979.319206250002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45979.319206250002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45979.319206250002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45979.319206250002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45979.319206250002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45979.319206250002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45979.319206250002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45979.319206250002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45979.319206250002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45979.319206250002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45979.319206250002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45979.319206250002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45979.319206250002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45979.319206250002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45979.319206250002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45979.319206250002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45979.319206250002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45979.319206250002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45979.319206250002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45979.319206250002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45979.319206250002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45979.319206250002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45979.319206250002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45979.319206250002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45979.319206250002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45979.319206250002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45979.319206250002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45979.319206250002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45979.319206250002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45979.319206250002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45979.319206250002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45979.319206250002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45979.319206250002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45979.319206250002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45979.319206250002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45979.319206250002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45979.319206250002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45979.319206250002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45979.319206250002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45979.319206250002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45979.319206250002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45979.319206250002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45979.319206250002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45979.319206250002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45979.319206250002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45979.319206250002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45979.319206250002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45979.319206250002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45979.319206250002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45979.319206250002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45979.319206250002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45979.319206250002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45979.319206250002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45979.319206250002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45979.319206250002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45979.319206250002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45979.319206250002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45979.319206250002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45979.319206250002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45979.319206250002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45979.319206250002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45979.319206250002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45979.319206250002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45979.319206250002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45979.319206250002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45979.319206250002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45979.319206250002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45979.319206250002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45979.319206250002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45979.319206250002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45979.319206250002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45979.319206250002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45979.319206250002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45979.319206250002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45979.319206250002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45979.319206250002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45979.319206250002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45979.319206250002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45979.319206250002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45979.319206250002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45979.319206250002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45979.319206250002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45979.319206250002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45979.319206250002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45979.319206250002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45979.319206250002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45979.319206250002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45979.319206250002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45979.319206250002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45979.319206250002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45979.319206250002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45979.319206250002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45979.319206250002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45979.319206250002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45979.319206250002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45979.319206250002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45979.319206250002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45979.319206250002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45979.319206250002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45979.319206250002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45979.319206250002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45979.319206250002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45979.319206250002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45979.319206250002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45979.319206250002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45979.319206250002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45979.319206250002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45979.319206250002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45979.319206250002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45979.319206250002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45979.319206250002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45979.319206250002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45979.319206250002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45979.319206250002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45979.319206250002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45979.319206250002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45979.319206250002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45979.319206250002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45979.319206250002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45979.319206250002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45979.319206250002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45979.319206250002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45979.319206250002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45979.319206250002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45979.319206250002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45979.319206250002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45979.319206250002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45979.319206250002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45979.319206250002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45979.319206250002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45979.319206250002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45979.319206250002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45979.319206250002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45979.319206250002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45979.319206250002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45979.319206250002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45979.319206250002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45979.319206250002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45979.319206250002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45979.319206250002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45979.319206250002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45979.319206250002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45979.319206250002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45979.319206250002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45979.319206250002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45979.319206250002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45979.319206250002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45979.319206250002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45979.319206250002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45979.319206250002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45979.319206250002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45979.319206250002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45979.319206250002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45979.319206250002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45979.319206250002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45979.319206250002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45979.319206250002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45979.319206250002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45979.319206250002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45979.319206250002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45979.319206250002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45979.319206250002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45979.319206250002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45979.319206250002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45979.319206250002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45979.319206250002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45979.319206250002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45979.319206250002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45979.319206250002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45979.319206250002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45979.319206250002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45979.319206250002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45979.319206250002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45979.319206250002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45979.319206250002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45979.319206250002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45979.319206250002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45979.319206250002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45979.319206250002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45979.319206250002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45979.319206250002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45979.319206250002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45979.319206250002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45979.319206250002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45979.319206250002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45979.319206250002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45979.319206250002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45979.319206250002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45979.319206250002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45979.319206250002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45979.319206250002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45979.319206250002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45979.319206250002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45979.319206250002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45979.319206250002</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45979.319206250002</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45979.319206250002</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45979.319206250002</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45979.319206250002</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45979.319206250002</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45979.319206250002</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45979.319206250002</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45979.319206250002</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45979.319206250002</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45979.319206250002</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87.487146064813714</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53.130328935185389</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30.658095138889621</v>
      </c>
      <c r="H4" s="110">
        <v>45948.661111111112</v>
      </c>
      <c r="I4" s="109" t="str">
        <f>IFERROR(VLOOKUP(D4,DB!A:F,6,0),"")</f>
        <v>SCECO</v>
      </c>
      <c r="J4" s="109" t="str">
        <f>IFERROR(VLOOKUP(D4,DB!A:G,7,0),"")</f>
        <v>Dead</v>
      </c>
      <c r="K4" s="109" t="s">
        <v>39119</v>
      </c>
      <c r="L4" s="109" t="str">
        <f>IFERROR(VLOOKUP(D4,DB!A:I,9,0),"")</f>
        <v>Latis</v>
      </c>
    </row>
    <row r="5" spans="1:13">
      <c r="A5" s="109" t="s">
        <v>39120</v>
      </c>
      <c r="B5" s="109" t="str">
        <f>IFERROR(VLOOKUP(D5,DB!A:K,11,0),"")</f>
        <v>R5</v>
      </c>
      <c r="C5" s="109">
        <v>1</v>
      </c>
      <c r="D5" s="109" t="s">
        <v>33371</v>
      </c>
      <c r="E5" s="109" t="s">
        <v>39021</v>
      </c>
      <c r="F5" s="135">
        <v>45977.514803240738</v>
      </c>
      <c r="G5" s="111">
        <f ca="1">IFERROR(NOW()-F5,"")</f>
        <v>1.804403009264206</v>
      </c>
      <c r="H5" s="135">
        <v>45977.468807870369</v>
      </c>
      <c r="I5" s="109" t="str">
        <f>IFERROR(VLOOKUP(D5,DB!A:F,6,0),"")</f>
        <v>SCECO</v>
      </c>
      <c r="J5" s="109" t="str">
        <f>IFERROR(VLOOKUP(D5,DB!A:G,7,0),"")</f>
        <v>Weak</v>
      </c>
      <c r="K5" s="109" t="s">
        <v>39121</v>
      </c>
      <c r="L5" s="109" t="str">
        <f>IFERROR(VLOOKUP(D5,DB!A:I,9,0),"")</f>
        <v>Latis</v>
      </c>
    </row>
    <row r="6" spans="1:13">
      <c r="A6" s="109"/>
      <c r="B6" s="109" t="str">
        <f>IFERROR(VLOOKUP(D6,DB!A:K,11,0),"")</f>
        <v/>
      </c>
      <c r="C6" s="109"/>
      <c r="D6" s="109"/>
      <c r="E6" s="109"/>
      <c r="F6" s="135"/>
      <c r="G6" s="111">
        <f ca="1">IFERROR(NOW()-F6,"")</f>
        <v>45979.319206250002</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45979.319206250002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45979.319206250002</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45979.319206250002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45979.319206250002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45979.319206250002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45979.319206250002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45979.319206250002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45979.319206250002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45979.319206250002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45979.319206250002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45979.319206250002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45979.319206250002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45979.319206250002</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45979.319206250002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45979.319206250002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45979.319206250002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45979.319206250002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45979.319206250002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45979.319206250002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45979.319206250002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45979.319206250002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45979.319206250002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45979.319206250002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45979.319206250002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45979.319206250002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45979.319206250002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45979.319206250002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45979.319206250002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45979.319206250002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45979.319206250002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45979.319206250002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45979.319206250002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45979.319206250002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45979.319206250002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45979.319206250002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45979.319206250002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45979.319206250002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45979.319206250002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45979.319206250002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45979.319206250002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45979.319206250002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45979.319206250002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45979.319206250002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45979.319206250002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45979.319206250002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45979.319206250002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45979.319206250002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45979.319206250002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45979.319206250002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45979.319206250002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45979.319206250002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45979.319206250002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45979.319206250002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45979.319206250002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45979.319206250002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45979.319206250002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45979.319206250002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45979.319206250002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45979.319206250002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45979.319206250002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45979.319206250002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45979.319206250002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45979.319206250002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45979.319206250002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45979.319206250002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45979.319206250002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45979.319206250002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45979.319206250002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45979.319206250002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45979.319206250002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45979.319206250002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45979.319206250002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45979.319206250002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45979.319206250002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45979.319206250002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45979.319206250002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45979.319206250002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45979.319206250002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45979.319206250002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45979.319206250002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45979.319206250002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45979.319206250002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45979.319206250002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45979.319206250002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45979.319206250002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45979.319206250002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45979.319206250002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45979.319206250002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45979.319206250002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45979.319206250002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45979.319206250002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45979.319206250002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45979.319206250002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45979.319206250002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45979.319206250002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45979.319206250002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45979.319206250002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45979.319206250002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45979.319206250002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45979.319206250002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45979.319206250002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45979.319206250002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45979.319206250002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45979.319206250002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45979.319206250002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45979.319206250002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45979.319206250002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45979.319206250002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45979.319206250002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45979.319206250002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45979.319206250002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45979.319206250002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45979.319206250002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45979.319206250002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45979.319206250002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45979.319206250002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45979.319206250002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45979.319206250002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45979.319206250002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45979.319206250002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45979.319206250002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45979.319206250002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45979.319206250002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45979.319206250002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45979.319206250002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45979.319206250002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45979.319206250002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45979.319206250002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45979.319206250002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45979.319206250002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45979.319206250002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45979.319206250002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45979.319206250002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45979.319206250002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45979.319206250002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45979.319206250002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45979.319206250002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45979.319206250002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45979.319206250002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45979.319206250002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45979.319206250002</v>
      </c>
      <c r="H147" s="109"/>
      <c r="I147" s="109" t="str">
        <f>IFERROR(VLOOKUP(D147,DB!A:F,6,0),"")</f>
        <v/>
      </c>
      <c r="J147" s="109" t="str">
        <f>IFERROR(VLOOKUP(D147,DB!A:G,7,0),"")</f>
        <v/>
      </c>
      <c r="K147" s="109"/>
      <c r="L147" s="109" t="str">
        <f>IFERROR(VLOOKUP(D147,DB!A:I,9,0),"")</f>
        <v/>
      </c>
    </row>
    <row r="148" spans="1:12">
      <c r="A148" s="138"/>
      <c r="B148" s="138" t="str">
        <f>IFERROR(VLOOKUP(D148,DB!A:K,11,0),"")</f>
        <v/>
      </c>
      <c r="C148" s="138"/>
      <c r="D148" s="138"/>
      <c r="E148" s="138"/>
      <c r="F148" s="139"/>
      <c r="G148" s="111">
        <f ca="1">IFERROR(NOW()-F148,"")</f>
        <v>45979.319206250002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45979.319206250002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45979.319206250002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45979.319206250002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45979.319206250002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45979.319206250002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45979.319206250002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45979.319206250002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45979.319206250002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45979.319206250002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45979.319206250002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45979.319206250002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45979.319206250002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45979.319206250002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45979.319206250002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45979.319206250002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45979.319206250002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45979.319206250002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45979.319206250002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45979.319206250002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45979.319206250002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45979.319206250002</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45979.319206250002</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45979.319206250002</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45979.319206250002</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45979.319206250002</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45979.319206250002</v>
      </c>
      <c r="H174" s="139"/>
      <c r="I174" s="138" t="str">
        <f>IFERROR(VLOOKUP(D174,DB!A:F,6,0),"")</f>
        <v/>
      </c>
      <c r="J174" s="138" t="str">
        <f>IFERROR(VLOOKUP(D174,DB!A:G,7,0),"")</f>
        <v/>
      </c>
      <c r="K174" s="138"/>
      <c r="L174" s="138" t="str">
        <f>IFERROR(VLOOKUP(D174,DB!A:I,9,0),"")</f>
        <v/>
      </c>
    </row>
    <row r="175" spans="1:12">
      <c r="A175" s="138"/>
      <c r="B175" s="138" t="str">
        <f>IFERROR(VLOOKUP(D175,DB!A:K,11,0),"")</f>
        <v/>
      </c>
      <c r="C175" s="138"/>
      <c r="D175" s="138"/>
      <c r="E175" s="138"/>
      <c r="F175" s="139"/>
      <c r="G175" s="111">
        <f ca="1">IFERROR(NOW()-F175,"")</f>
        <v>45979.319206250002</v>
      </c>
      <c r="H175" s="139"/>
      <c r="I175" s="138" t="str">
        <f>IFERROR(VLOOKUP(D175,DB!A:F,6,0),"")</f>
        <v/>
      </c>
      <c r="J175" s="138" t="str">
        <f>IFERROR(VLOOKUP(D175,DB!A:G,7,0),"")</f>
        <v/>
      </c>
      <c r="K175" s="138"/>
      <c r="L175" s="138"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45979.319206250002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45979.319206250002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45979.319206250002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45979.319206250002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45979.319206250002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45979.319206250002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45979.319206250002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45979.319206250002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45979.319206250002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45979.319206250002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45979.319206250002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45979.319206250002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45979.319206250002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45979.319206250002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45979.319206250002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45979.319206250002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45979.319206250002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45979.319206250002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45979.319206250002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45979.319206250002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45979.319206250002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45979.319206250002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45979.319206250002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45979.319206250002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45979.319206250002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45979.319206250002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45979.319206250002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45979.319206250002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45979.319206250002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45979.319206250002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45979.319206250002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45979.319206250002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45979.319206250002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45979.319206250002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45979.319206250002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45979.319206250002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45979.319206250002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45979.319206250002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45979.319206250002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45979.319206250002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45979.319206250002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45979.319206250002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45979.319206250002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45979.319206250002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45979.319206250002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45979.319206250002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45979.319206250002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45979.319206250002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45979.319206250002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45979.319206250002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45979.319206250002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45979.319206250002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45979.319206250002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45979.319206250002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45979.319206250002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45979.319206250002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45979.319206250002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45979.319206250002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45979.319206250002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45979.319206250002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45979.319206250002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45979.319206250002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45979.319206250002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45979.319206250002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45979.319206250002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45979.319206250002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45979.319206250002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45979.319206250002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45979.319206250002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45979.319206250002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45979.319206250002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45979.319206250002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45979.319206250002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45979.319206250002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45979.319206250002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45979.319206250002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45979.319206250002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45979.319206250002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45979.319206250002</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45979.319206250002</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45979.319206250002</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2025-11-18T04:41:38Z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