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56" documentId="120_S{2AC9BD13-BADA-5192-A53E-5A8FF88502F6}" xr6:coauthVersionLast="47" xr6:coauthVersionMax="47" xr10:uidLastSave="{69C57EE5-F2C3-49D8-BA97-B92BEA1CFD9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<sst xmlns="http://schemas.openxmlformats.org/spreadsheetml/2006/main" count="180292" uniqueCount="39127">
  <si>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</si>
  <si>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</si>
  <si>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</si>
  <si>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</si>
  <si>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</si>
  <si>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</si>
  <si>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</si>
  <si>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</si>
  <si>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</si>
  <si>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</si>
  <si>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</si>
  <si>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</si>
  <si>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</si>
  <si>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</si>
  <si>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</si>
  <si>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</si>
  <si>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</si>
  <si>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</si>
  <si>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</si>
  <si>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</si>
  <si>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</si>
  <si>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</si>
  <si>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</si>
  <si>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</si>
  <si>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</si>
  <si>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</si>
  <si>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</si>
  <si>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</si>
  <si>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</si>
  <si>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</si>
  <si>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</si>
  <si>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</si>
  <si>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</si>
  <si>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</si>
  <si>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</si>
  <si>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</si>
  <si>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</si>
  <si>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</si>
  <si>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</si>
  <si>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</si>
  <si>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</si>
  <si>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</si>
  <si>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</si>
  <si>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</si>
  <si>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</si>
  <si>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</si>
  <si>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</si>
  <si>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</si>
  <si>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</si>
  <si>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</si>
  <si>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</si>
  <si>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</si>
  <si>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</si>
  <si>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</si>
  <si>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</si>
  <si>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</si>
  <si>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</si>
  <si>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</si>
  <si>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</si>
  <si>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</si>
  <si>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</si>
  <si>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</si>
  <si>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</si>
  <si>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</si>
  <si>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</si>
  <si>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</si>
  <si>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</si>
  <si>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</si>
  <si>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</si>
  <si>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</si>
  <si>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</si>
  <si>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</si>
  <si>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</si>
  <si>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</si>
  <si>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</si>
  <si>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</si>
  <si>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</si>
  <si>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</si>
  <si>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</si>
  <si>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</si>
  <si>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</si>
  <si>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</si>
  <si>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</si>
  <si>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</si>
  <si>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</si>
  <si>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</si>
  <si>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</si>
  <si>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</si>
  <si>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</si>
  <si>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</si>
  <si>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</si>
  <si>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</si>
  <si>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</si>
  <si>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</si>
  <si>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</si>
  <si>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</si>
  <si>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</si>
  <si>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</si>
  <si>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</si>
  <si>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</si>
  <si>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</si>
  <si>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</si>
  <si>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</si>
  <si>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</si>
  <si>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</si>
  <si>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</si>
  <si>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</si>
  <si>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</si>
  <si>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</si>
  <si>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</si>
  <si>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</si>
  <si>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</si>
  <si>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</si>
  <si>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</si>
  <si>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</si>
  <si>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</si>
  <si>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</si>
  <si>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</si>
  <si>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</si>
  <si>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</si>
  <si>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</si>
  <si>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</si>
  <si>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</si>
  <si>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</si>
  <si>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</si>
  <si>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</si>
  <si>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</si>
  <si>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</si>
  <si>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</si>
  <si>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</si>
  <si>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</si>
  <si>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</si>
  <si>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</si>
  <si>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</si>
  <si>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</si>
  <si>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</si>
  <si>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</si>
  <si>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</si>
  <si>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</si>
  <si>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</si>
  <si>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</si>
  <si>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</si>
  <si>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</si>
  <si>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</si>
  <si>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</si>
  <si>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</si>
  <si>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</si>
  <si>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</si>
  <si>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</si>
  <si>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</si>
  <si>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</si>
  <si>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</si>
  <si>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</si>
  <si>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</si>
  <si>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</si>
  <si>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</si>
  <si>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</si>
  <si>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</si>
  <si>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</si>
  <si>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</si>
  <si>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</si>
  <si>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</si>
  <si>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</si>
  <si>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</si>
  <si>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</si>
  <si>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</si>
  <si>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</si>
  <si>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</si>
  <si>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</si>
  <si>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</si>
  <si>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</si>
  <si>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</si>
  <si>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</si>
  <si>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</si>
  <si>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</si>
  <si>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</si>
  <si>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</si>
  <si>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</si>
  <si>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</si>
  <si>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</si>
  <si>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</si>
  <si>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</si>
  <si>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</si>
  <si>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</si>
  <si>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</si>
  <si>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</si>
  <si>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</si>
  <si>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</si>
  <si>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</si>
  <si>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</si>
  <si>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</si>
  <si>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</si>
  <si>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</si>
  <si>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</si>
  <si>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</si>
  <si>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</si>
  <si>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</si>
  <si>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</si>
  <si>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</si>
  <si>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</si>
  <si>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</si>
  <si>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</si>
  <si>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</si>
  <si>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</si>
  <si>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</si>
  <si>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</si>
  <si>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</si>
  <si>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</si>
  <si>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</si>
  <si>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</si>
  <si>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</si>
  <si>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</si>
  <si>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</si>
  <si>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</si>
  <si>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</si>
  <si>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</si>
  <si>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</si>
  <si>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</si>
  <si>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</si>
  <si>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</si>
  <si>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</si>
  <si>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</si>
  <si>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</si>
  <si>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</si>
  <si>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</si>
  <si>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</si>
  <si>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</si>
  <si>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</si>
  <si>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</si>
  <si>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</si>
  <si>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</si>
  <si>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</si>
  <si>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</si>
  <si>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</si>
  <si>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</si>
  <si>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</si>
  <si>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</si>
  <si>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</si>
  <si>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</si>
  <si>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</si>
  <si>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</si>
  <si>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</si>
  <si>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</si>
  <si>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</si>
  <si>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</si>
  <si>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</si>
  <si>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</si>
  <si>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</si>
  <si>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</si>
  <si>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</si>
  <si>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</si>
  <si>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</si>
  <si>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</si>
  <si>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</si>
  <si>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</si>
  <si>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</si>
  <si>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</si>
  <si>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</si>
  <si>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</si>
  <si>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</si>
  <si>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</si>
  <si>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</si>
  <si>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</si>
  <si>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</si>
  <si>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</si>
  <si>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</si>
  <si>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</si>
  <si>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</si>
  <si>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</si>
  <si>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</si>
  <si>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</si>
  <si>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</si>
  <si>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</si>
  <si>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</si>
  <si>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</si>
  <si>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</si>
  <si>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</si>
  <si>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</si>
  <si>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</si>
  <si>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</si>
  <si>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</si>
  <si>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</si>
  <si>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</si>
  <si>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</si>
  <si>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</si>
  <si>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</si>
  <si>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</si>
  <si>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</si>
  <si>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</si>
  <si>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</si>
  <si>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</si>
  <si>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</si>
  <si>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</si>
  <si>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</si>
  <si>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</si>
  <si>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</si>
  <si>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</si>
  <si>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</si>
  <si>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</si>
  <si>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</si>
  <si>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</si>
  <si>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</si>
  <si>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</si>
  <si>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</si>
  <si>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</si>
  <si>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</si>
  <si>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</si>
  <si>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</si>
  <si>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</si>
  <si>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</si>
  <si>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</si>
  <si>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</si>
  <si>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</si>
  <si>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</si>
  <si>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</si>
  <si>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</si>
  <si>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</si>
  <si>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</si>
  <si>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</si>
  <si>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</si>
  <si>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</si>
  <si>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</si>
  <si>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</si>
  <si>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</si>
  <si>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</si>
  <si>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</si>
  <si>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</si>
  <si>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</si>
  <si>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</si>
  <si>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</si>
  <si>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</si>
  <si>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</si>
  <si>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</si>
  <si>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</si>
  <si>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</si>
  <si>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</si>
  <si>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</si>
  <si>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</si>
  <si>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</si>
  <si>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</si>
  <si>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</si>
  <si>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</si>
  <si>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</si>
  <si>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</si>
  <si>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</si>
  <si>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</si>
  <si>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</si>
  <si>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</si>
  <si>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</si>
  <si>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</si>
  <si>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</si>
  <si>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</si>
  <si>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</si>
  <si>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</si>
  <si>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</si>
  <si>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</si>
  <si>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</si>
  <si>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</si>
  <si>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</si>
  <si>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</si>
  <si>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</si>
  <si>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</si>
  <si>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</si>
  <si>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</si>
  <si>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</si>
  <si>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</si>
  <si>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</si>
  <si>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</si>
  <si>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</si>
  <si>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</si>
  <si>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</si>
  <si>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</si>
  <si>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</si>
  <si>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</si>
  <si>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</si>
  <si>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</si>
  <si>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</si>
  <si>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</si>
  <si>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</si>
  <si>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</si>
  <si>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</si>
  <si>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</si>
  <si>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</si>
  <si>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</si>
  <si>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</si>
  <si>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</si>
  <si>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</si>
  <si>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</si>
  <si>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</si>
  <si>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</si>
  <si>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</si>
  <si>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</si>
  <si>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</si>
  <si>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</si>
  <si>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</si>
  <si>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</si>
  <si>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</si>
  <si>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</si>
  <si>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</si>
  <si>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</si>
  <si>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</si>
  <si>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</si>
  <si>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</si>
  <si>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</si>
  <si>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</si>
  <si>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</si>
  <si>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</si>
  <si>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</si>
  <si>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</si>
  <si>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</si>
  <si>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</si>
  <si>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</si>
  <si>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</si>
  <si>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</si>
  <si>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</si>
  <si>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</si>
  <si>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</si>
  <si>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</si>
  <si>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</si>
  <si>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</si>
  <si>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</si>
  <si>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</si>
  <si>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</si>
  <si>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</si>
  <si>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</si>
  <si>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</si>
  <si>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</si>
  <si>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</si>
  <si>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</si>
  <si>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</si>
  <si>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</si>
  <si>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</si>
  <si>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</si>
  <si>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</si>
  <si>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</si>
  <si>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</si>
  <si>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</si>
  <si>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</si>
  <si>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</si>
  <si>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</si>
  <si>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</si>
  <si>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</si>
  <si>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</si>
  <si>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</si>
  <si>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</si>
  <si>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</si>
  <si>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</si>
  <si>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</si>
  <si>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</si>
  <si>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</si>
  <si>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</si>
  <si>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</si>
  <si>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</si>
  <si>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</si>
  <si>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</si>
  <si>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</si>
  <si>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</si>
  <si>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</si>
  <si>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</si>
  <si>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</si>
  <si>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</si>
  <si>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</si>
  <si>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</si>
  <si>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</si>
  <si>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</si>
  <si>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</si>
  <si>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</si>
  <si>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</si>
  <si>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</si>
  <si>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</si>
  <si>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</si>
  <si>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</si>
  <si>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</si>
  <si>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</si>
  <si>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</si>
  <si>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</si>
  <si>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</si>
  <si>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</si>
  <si>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</si>
  <si>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</si>
  <si>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</si>
  <si>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</si>
  <si>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</si>
  <si>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</si>
  <si>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</si>
  <si>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</si>
  <si>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</si>
  <si>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</si>
  <si>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</si>
  <si>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</si>
  <si>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</si>
  <si>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</si>
  <si>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</si>
  <si>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</si>
  <si>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</si>
  <si>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</si>
  <si>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</si>
  <si>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</si>
  <si>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</si>
  <si>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</si>
  <si>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</si>
  <si>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</si>
  <si>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</si>
  <si>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</si>
  <si>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</si>
  <si>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</si>
  <si>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</si>
  <si>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</si>
  <si>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</si>
  <si>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</si>
  <si>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</si>
  <si>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</si>
  <si>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</si>
  <si>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</si>
  <si>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</si>
  <si>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</si>
  <si>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</si>
  <si>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</si>
  <si>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</si>
  <si>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</si>
  <si>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</si>
  <si>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</si>
  <si>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</si>
  <si>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</si>
  <si>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</si>
  <si>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</si>
  <si>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</si>
  <si>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</si>
  <si>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</si>
  <si>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</si>
  <si>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</si>
  <si>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</si>
  <si>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</si>
  <si>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</si>
  <si>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</si>
  <si>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</si>
  <si>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</si>
  <si>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</si>
  <si>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</si>
  <si>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</si>
  <si>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</si>
  <si>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</si>
  <si>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</si>
  <si>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</si>
  <si>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</si>
  <si>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</si>
  <si>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</si>
  <si>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</si>
  <si>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</si>
  <si>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</si>
  <si>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</si>
  <si>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</si>
  <si>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</si>
  <si>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</si>
  <si>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</si>
  <si>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</si>
  <si>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</si>
  <si>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</si>
  <si>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</si>
  <si>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</si>
  <si>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</si>
  <si>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</si>
  <si>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</si>
  <si>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</si>
  <si>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</si>
  <si>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</si>
  <si>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</si>
  <si>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</si>
  <si>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</si>
  <si>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</si>
  <si>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</si>
  <si>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</si>
  <si>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</si>
  <si>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</si>
  <si>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</si>
  <si>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</si>
  <si>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</si>
  <si>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</si>
  <si>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</si>
  <si>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</si>
  <si>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</si>
  <si>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</si>
  <si>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</si>
  <si>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</si>
  <si>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</si>
  <si>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</si>
  <si>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</si>
  <si>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</si>
  <si>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</si>
  <si>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</si>
  <si>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</si>
  <si>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</si>
  <si>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</si>
  <si>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</si>
  <si>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</si>
  <si>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</si>
  <si>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</si>
  <si>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</si>
  <si>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</si>
  <si>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</si>
  <si>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</si>
  <si>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</si>
  <si>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</si>
  <si>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</si>
  <si>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</si>
  <si>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</si>
  <si>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</si>
  <si>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</si>
  <si>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</si>
  <si>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</si>
  <si>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</si>
  <si>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</si>
  <si>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</si>
  <si>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</si>
  <si>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</si>
  <si>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</si>
  <si>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</si>
  <si>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</si>
  <si>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</si>
  <si>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</si>
  <si>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</si>
  <si>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</si>
  <si>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</si>
  <si>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</si>
  <si>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</si>
  <si>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</si>
  <si>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</si>
  <si>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</si>
  <si>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</si>
  <si>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</si>
  <si>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</si>
  <si>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</si>
  <si>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</si>
  <si>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</si>
  <si>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</si>
  <si>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</si>
  <si>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</si>
  <si>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</si>
  <si>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</si>
  <si>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</si>
  <si>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</si>
  <si>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</si>
  <si>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</si>
  <si>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</si>
  <si>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</si>
  <si>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</si>
  <si>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</si>
  <si>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</si>
  <si>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</si>
  <si>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</si>
  <si>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</si>
  <si>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</si>
  <si>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</si>
  <si>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</si>
  <si>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</si>
  <si>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</si>
  <si>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</si>
  <si>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</si>
  <si>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</si>
  <si>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</si>
  <si>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</si>
  <si>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</si>
  <si>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</si>
  <si>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</si>
  <si>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</si>
  <si>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</si>
  <si>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</si>
  <si>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</si>
  <si>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</si>
  <si>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</si>
  <si>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</si>
  <si>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</si>
  <si>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</si>
  <si>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</si>
  <si>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</si>
  <si>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</si>
  <si>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</si>
  <si>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</si>
  <si>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</si>
  <si>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</si>
  <si>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</si>
  <si>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</si>
  <si>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</si>
  <si>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</si>
  <si>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</si>
  <si>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</si>
  <si>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</si>
  <si>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</si>
  <si>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</si>
  <si>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</si>
  <si>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</si>
  <si>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</si>
  <si>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</si>
  <si>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</si>
  <si>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</si>
  <si>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</si>
  <si>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</si>
  <si>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</si>
  <si>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</si>
  <si>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</si>
  <si>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</si>
  <si>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</si>
  <si>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</si>
  <si>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</si>
  <si>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</si>
  <si>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</si>
  <si>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</si>
  <si>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</si>
  <si>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</si>
  <si>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</si>
  <si>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</si>
  <si>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</si>
  <si>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</si>
  <si>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</si>
  <si>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</si>
  <si>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</si>
  <si>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</si>
  <si>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</si>
  <si>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</si>
  <si>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</si>
  <si>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</si>
  <si>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</si>
  <si>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</si>
  <si>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</si>
  <si>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</si>
  <si>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</si>
  <si>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</si>
  <si>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</si>
  <si>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</si>
  <si>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</si>
  <si>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</si>
  <si>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</si>
  <si>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</si>
  <si>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</si>
  <si>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</si>
  <si>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</si>
  <si>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</si>
  <si>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</si>
  <si>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</si>
  <si>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</si>
  <si>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</si>
  <si>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</si>
  <si>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</si>
  <si>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</si>
  <si>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</si>
  <si>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</si>
  <si>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</si>
  <si>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</si>
  <si>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</si>
  <si>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</si>
  <si>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</si>
  <si>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</si>
  <si>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</si>
  <si>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</si>
  <si>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</si>
  <si>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</si>
  <si>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</si>
  <si>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</si>
  <si>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</si>
  <si>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</si>
  <si>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</si>
  <si>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</si>
  <si>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</si>
  <si>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</si>
  <si>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</si>
  <si>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</si>
  <si>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</si>
  <si>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</si>
  <si>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</si>
  <si>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</si>
  <si>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</si>
  <si>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</si>
  <si>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</si>
  <si>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</si>
  <si>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</si>
  <si>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</si>
  <si>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</si>
  <si>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</si>
  <si>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</si>
  <si>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</si>
  <si>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</si>
  <si>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</si>
  <si>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</si>
  <si>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</si>
  <si>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</si>
  <si>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</si>
  <si>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</si>
  <si>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</si>
  <si>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</si>
  <si>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</si>
  <si>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</si>
  <si>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</si>
  <si>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</si>
  <si>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</si>
  <si>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</si>
  <si>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</si>
  <si>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</si>
  <si>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</si>
  <si>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</si>
  <si>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</si>
  <si>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</si>
  <si>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</si>
  <si>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</si>
  <si>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</si>
  <si>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</si>
  <si>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</si>
  <si>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</si>
  <si>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</si>
  <si>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</si>
  <si>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</si>
  <si>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</si>
  <si>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</si>
  <si>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</si>
  <si>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</si>
  <si>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</si>
  <si>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</si>
  <si>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</si>
  <si>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</si>
  <si>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</si>
  <si>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</si>
  <si>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</si>
  <si>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</si>
  <si>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</si>
  <si>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</si>
  <si>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</si>
  <si>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</si>
  <si>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</si>
  <si>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</si>
  <si>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</si>
  <si>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</si>
  <si>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</si>
  <si>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</si>
  <si>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</si>
  <si>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</si>
  <si>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</si>
  <si>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</si>
  <si>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</si>
  <si>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</si>
  <si>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</si>
  <si>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</si>
  <si>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</si>
  <si>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</si>
  <si>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</si>
  <si>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</si>
  <si>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</si>
  <si>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</si>
  <si>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</si>
  <si>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</si>
  <si>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</si>
  <si>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</si>
  <si>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</si>
  <si>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</si>
  <si>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</si>
  <si>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</si>
  <si>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</si>
  <si>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</si>
  <si>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</si>
  <si>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</si>
  <si>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</si>
  <si>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</si>
  <si>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</si>
  <si>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</si>
  <si>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</si>
  <si>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</si>
  <si>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</si>
  <si>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</si>
  <si>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</si>
  <si>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</si>
  <si>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</si>
  <si>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</si>
  <si>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</si>
  <si>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</si>
  <si>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</si>
  <si>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</si>
  <si>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</si>
  <si>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</si>
  <si>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</si>
  <si>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</si>
  <si>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</si>
  <si>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</si>
  <si>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</si>
  <si>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</si>
  <si>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</si>
  <si>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</si>
  <si>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</si>
  <si>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</si>
  <si>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</si>
  <si>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</si>
  <si>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</si>
  <si>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</si>
  <si>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</si>
  <si>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</si>
  <si>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</si>
  <si>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</si>
  <si>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</si>
  <si>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</si>
  <si>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</si>
  <si>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</si>
  <si>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</si>
  <si>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</si>
  <si>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</si>
  <si>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</si>
  <si>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</si>
  <si>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</si>
  <si>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</si>
  <si>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</si>
  <si>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</si>
  <si>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</si>
  <si>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</si>
  <si>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</si>
  <si>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</si>
  <si>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</si>
  <si>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</si>
  <si>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</si>
  <si>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</si>
  <si>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</si>
  <si>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</si>
  <si>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</si>
  <si>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</si>
  <si>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</si>
  <si>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</si>
  <si>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</si>
  <si>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</si>
  <si>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</si>
  <si>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</si>
  <si>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</si>
  <si>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</si>
  <si>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</si>
  <si>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</si>
  <si>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</si>
  <si>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</si>
  <si>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</si>
  <si>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</si>
  <si>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</si>
  <si>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</si>
  <si>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</si>
  <si>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</si>
  <si>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</si>
  <si>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</si>
  <si>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</si>
  <si>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</si>
  <si>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</si>
  <si>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</si>
  <si>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</si>
  <si>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</si>
  <si>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</si>
  <si>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</si>
  <si>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</si>
  <si>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</si>
  <si>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</si>
  <si>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</si>
  <si>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</si>
  <si>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</si>
  <si>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</si>
  <si>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</si>
  <si>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</si>
  <si>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</si>
  <si>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</si>
  <si>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</si>
  <si>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</si>
  <si>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</si>
  <si>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</si>
  <si>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</si>
  <si>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</si>
  <si>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</si>
  <si>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</si>
  <si>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</si>
  <si>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</si>
  <si>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</si>
  <si>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</si>
  <si>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</si>
  <si>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</si>
  <si>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</si>
  <si>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</si>
  <si>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</si>
  <si>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</si>
  <si>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</si>
  <si>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</si>
  <si>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</si>
  <si>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</si>
  <si>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</si>
  <si>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</si>
  <si>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</si>
  <si>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</si>
  <si>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</si>
  <si>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</si>
  <si>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</si>
  <si>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</si>
  <si>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</si>
  <si>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</si>
  <si>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</si>
  <si>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</si>
  <si>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</si>
  <si>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</si>
  <si>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</si>
  <si>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</si>
  <si>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</si>
  <si>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</si>
  <si>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</si>
  <si>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</si>
  <si>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</si>
  <si>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</si>
  <si>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</si>
  <si>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</si>
  <si>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</si>
  <si>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</si>
  <si>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</si>
  <si>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</si>
  <si>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</si>
  <si>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</si>
  <si>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</si>
  <si>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</si>
  <si>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</si>
  <si>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</si>
  <si>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</si>
  <si>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</si>
  <si>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</si>
  <si>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</si>
  <si>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</si>
  <si>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</si>
  <si>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</si>
  <si>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</si>
  <si>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</si>
  <si>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</si>
  <si>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</si>
  <si>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</si>
  <si>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</si>
  <si>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</si>
  <si>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</si>
  <si>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</si>
  <si>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</si>
  <si>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</si>
  <si>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</si>
  <si>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</si>
  <si>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</si>
  <si>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</si>
  <si>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</si>
  <si>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</si>
  <si>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</si>
  <si>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</si>
  <si>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</si>
  <si>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</si>
  <si>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</si>
  <si>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</si>
  <si>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</si>
  <si>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</si>
  <si>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</si>
  <si>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</si>
  <si>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</si>
  <si>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</si>
  <si>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</si>
  <si>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</si>
  <si>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</si>
  <si>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</si>
  <si>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</si>
  <si>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</si>
  <si>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</si>
  <si>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</si>
  <si>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</si>
  <si>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</si>
  <si>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</si>
  <si>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</si>
  <si>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</si>
  <si>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</si>
  <si>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</si>
  <si>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</si>
  <si>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</si>
  <si>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</si>
  <si>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</si>
  <si>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</si>
  <si>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</si>
  <si>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</si>
  <si>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</si>
  <si>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</si>
  <si>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</si>
  <si>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</si>
  <si>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</si>
  <si>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</si>
  <si>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</si>
  <si>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</si>
  <si>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</si>
  <si>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</si>
  <si>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</si>
  <si>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</si>
  <si>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</si>
  <si>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</si>
  <si>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</si>
  <si>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</si>
  <si>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</si>
  <si>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</si>
  <si>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</si>
  <si>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</si>
  <si>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</si>
  <si>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</si>
  <si>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</si>
  <si>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</si>
  <si>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</si>
  <si>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</si>
  <si>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</si>
  <si>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</si>
  <si>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</si>
  <si>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</si>
  <si>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</si>
  <si>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</si>
  <si>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</si>
  <si>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</si>
  <si>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</si>
  <si>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</si>
  <si>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</si>
  <si>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</si>
  <si>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</si>
  <si>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</si>
  <si>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</si>
  <si>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</si>
  <si>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</si>
  <si>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</si>
  <si>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</si>
  <si>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</si>
  <si>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</si>
  <si>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</si>
  <si>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</si>
  <si>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</si>
  <si>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</si>
  <si>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</si>
  <si>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</si>
  <si>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</si>
  <si>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</si>
  <si>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</si>
  <si>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</si>
  <si>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</si>
  <si>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</si>
  <si>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</si>
  <si>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</si>
  <si>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</si>
  <si>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</si>
  <si>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</si>
  <si>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</si>
  <si>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</si>
  <si>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</si>
  <si>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</si>
  <si>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</si>
  <si>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</si>
  <si>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</si>
  <si>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</si>
  <si>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</si>
  <si>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</si>
  <si>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</si>
  <si>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</si>
  <si>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</si>
  <si>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</si>
  <si>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</si>
  <si>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</si>
  <si>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</si>
  <si>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</si>
  <si>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</si>
  <si>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</si>
  <si>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</si>
  <si>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</si>
  <si>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</si>
  <si>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</si>
  <si>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</si>
  <si>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</si>
  <si>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</si>
  <si>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</si>
  <si>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</si>
  <si>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</si>
  <si>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</si>
  <si>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</si>
  <si>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</si>
  <si>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</si>
  <si>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</si>
  <si>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</si>
  <si>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</si>
  <si>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</si>
  <si>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</si>
  <si>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</si>
  <si>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</si>
  <si>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</si>
  <si>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</si>
  <si>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</si>
  <si>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</si>
  <si>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</si>
  <si>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</si>
  <si>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</si>
  <si>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</si>
  <si>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</si>
  <si>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</si>
  <si>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</si>
  <si>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</si>
  <si>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</si>
  <si>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</si>
  <si>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</si>
  <si>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</si>
  <si>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</si>
  <si>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</si>
  <si>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</si>
  <si>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</si>
  <si>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</si>
  <si>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</si>
  <si>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</si>
  <si>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</si>
  <si>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</si>
  <si>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</si>
  <si>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</si>
  <si>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</si>
  <si>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</si>
  <si>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</si>
  <si>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</si>
  <si>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</si>
  <si>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</si>
  <si>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</si>
  <si>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</si>
  <si>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</si>
  <si>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</si>
  <si>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</si>
  <si>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</si>
  <si>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</si>
  <si>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</si>
  <si>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</si>
  <si>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</si>
  <si>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</si>
  <si>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</si>
  <si>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</si>
  <si>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</si>
  <si>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</si>
  <si>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</si>
  <si>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</si>
  <si>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</si>
  <si>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</si>
  <si>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</si>
  <si>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</si>
  <si>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</si>
  <si>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</si>
  <si>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</si>
  <si>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</si>
  <si>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</si>
  <si>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</si>
  <si>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</si>
  <si>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</si>
  <si>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</si>
  <si>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</si>
  <si>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</si>
  <si>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</si>
  <si>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</si>
  <si>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</si>
  <si>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</si>
  <si>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</si>
  <si>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</si>
  <si>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</si>
  <si>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</si>
  <si>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</si>
  <si>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</si>
  <si>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</si>
  <si>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</si>
  <si>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</si>
  <si>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</si>
  <si>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</si>
  <si>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</si>
  <si>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</si>
  <si>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</si>
  <si>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</si>
  <si>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</si>
  <si>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</si>
  <si>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</si>
  <si>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</si>
  <si>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</si>
  <si>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</si>
  <si>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</si>
  <si>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</si>
  <si>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</si>
  <si>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</si>
  <si>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</si>
  <si>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</si>
  <si>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</si>
  <si>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</si>
  <si>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</si>
  <si>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</si>
  <si>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</si>
  <si>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</si>
  <si>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</si>
  <si>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</si>
  <si>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</si>
  <si>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</si>
  <si>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</si>
  <si>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</si>
  <si>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</si>
  <si>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</si>
  <si>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</si>
  <si>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</si>
  <si>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</si>
  <si>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</si>
  <si>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</si>
  <si>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</si>
  <si>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</si>
  <si>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</si>
  <si>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</si>
  <si>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</si>
  <si>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</si>
  <si>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</si>
  <si>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</si>
  <si>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</si>
  <si>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</si>
  <si>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</si>
  <si>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</si>
  <si>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</si>
  <si>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</si>
  <si>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</si>
  <si>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</si>
  <si>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</si>
  <si>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</si>
  <si>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</si>
  <si>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</si>
  <si>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</si>
  <si>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</si>
  <si>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</si>
  <si>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</si>
  <si>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</si>
  <si>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</si>
  <si>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</si>
  <si>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</si>
  <si>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</si>
  <si>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</si>
  <si>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</si>
  <si>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</si>
  <si>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</si>
  <si>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</si>
  <si>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</si>
  <si>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</si>
  <si>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</si>
  <si>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</si>
  <si>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</si>
  <si>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</si>
  <si>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</si>
  <si>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</si>
  <si>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</si>
  <si>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</si>
  <si>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</si>
  <si>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</si>
  <si>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</si>
  <si>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</si>
  <si>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</si>
  <si>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</si>
  <si>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</si>
  <si>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</si>
  <si>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</si>
  <si>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</si>
  <si>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</si>
  <si>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</si>
  <si>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</si>
  <si>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</si>
  <si>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</si>
  <si>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</si>
  <si>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</si>
  <si>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</si>
  <si>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</si>
  <si>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</si>
  <si>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</si>
  <si>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</si>
  <si>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</si>
  <si>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</si>
  <si>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</si>
  <si>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</si>
  <si>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</si>
  <si>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</si>
  <si>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</si>
  <si>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</si>
  <si>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</si>
  <si>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</si>
  <si>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</si>
  <si>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</si>
  <si>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</si>
  <si>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</si>
  <si>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</si>
  <si>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</si>
  <si>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</si>
  <si>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</si>
  <si>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</si>
  <si>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</si>
  <si>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</si>
  <si>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</si>
  <si>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</si>
  <si>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</si>
  <si>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</si>
  <si>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</si>
  <si>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</si>
  <si>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</si>
  <si>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</si>
  <si>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</si>
  <si>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</si>
  <si>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</si>
  <si>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</si>
  <si>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</si>
  <si>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</si>
  <si>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</si>
  <si>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</si>
  <si>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</si>
  <si>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</si>
  <si>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</si>
  <si>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</si>
  <si>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</si>
  <si>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</si>
  <si>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</si>
  <si>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</si>
  <si>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</si>
  <si>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</si>
  <si>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</si>
  <si>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</si>
  <si>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</si>
  <si>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</si>
  <si>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</si>
  <si>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</si>
  <si>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</si>
  <si>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</si>
  <si>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</si>
  <si>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</si>
  <si>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</si>
  <si>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</si>
  <si>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</si>
  <si>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</si>
  <si>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</si>
  <si>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</si>
  <si>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</si>
  <si>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</si>
  <si>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</si>
  <si>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</si>
  <si>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</si>
  <si>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</si>
  <si>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</si>
  <si>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</si>
  <si>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</si>
  <si>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</si>
  <si>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</si>
  <si>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</si>
  <si>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</si>
  <si>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</si>
  <si>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</si>
  <si>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</si>
  <si>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</si>
  <si>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</si>
  <si>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</si>
  <si>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</si>
  <si>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</si>
  <si>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</si>
  <si>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</si>
  <si>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</si>
  <si>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</si>
  <si>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</si>
  <si>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</si>
  <si>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</si>
  <si>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</si>
  <si>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</si>
  <si>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</si>
  <si>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</si>
  <si>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</si>
  <si>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</si>
  <si>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</si>
  <si>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</si>
  <si>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</si>
  <si>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</si>
  <si>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</si>
  <si>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</si>
  <si>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</si>
  <si>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</si>
  <si>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</si>
  <si>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</si>
  <si>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</si>
  <si>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</si>
  <si>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</si>
  <si>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</si>
  <si>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</si>
  <si>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</si>
  <si>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</si>
  <si>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</si>
  <si>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</si>
  <si>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</si>
  <si>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</si>
  <si>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</si>
  <si>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</si>
  <si>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</si>
  <si>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</si>
  <si>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</si>
  <si>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</si>
  <si>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</si>
  <si>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</si>
  <si>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</si>
  <si>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</si>
  <si>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</si>
  <si>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</si>
  <si>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</si>
  <si>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</si>
  <si>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</si>
  <si>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</si>
  <si>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</si>
  <si>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</si>
  <si>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</si>
  <si>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</si>
  <si>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</si>
  <si>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</si>
  <si>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</si>
  <si>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</si>
  <si>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</si>
  <si>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</si>
  <si>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</si>
  <si>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</si>
  <si>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</si>
  <si>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</si>
  <si>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</si>
  <si>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</si>
  <si>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</si>
  <si>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</si>
  <si>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</si>
  <si>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</si>
  <si>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</si>
  <si>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</si>
  <si>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</si>
  <si>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</si>
  <si>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</si>
  <si>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</si>
  <si>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</si>
  <si>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</si>
  <si>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</si>
  <si>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</si>
  <si>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</si>
  <si>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</si>
  <si>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</si>
  <si>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</si>
  <si>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</si>
  <si>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</si>
  <si>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</si>
  <si>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</si>
  <si>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</si>
  <si>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</si>
  <si>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</si>
  <si>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</si>
  <si>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</si>
  <si>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</si>
  <si>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</si>
  <si>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</si>
  <si>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</si>
  <si>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</si>
  <si>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</si>
  <si>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</si>
  <si>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</si>
  <si>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</si>
  <si>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</si>
  <si>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</si>
  <si>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</si>
  <si>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</si>
  <si>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</si>
  <si>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</si>
  <si>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</si>
  <si>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</si>
  <si>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</si>
  <si>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</si>
  <si>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</si>
  <si>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</si>
  <si>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</si>
  <si>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</si>
  <si>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</si>
  <si>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</si>
  <si>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</si>
  <si>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</si>
  <si>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</si>
  <si>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</si>
  <si>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</si>
  <si>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</si>
  <si>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</si>
  <si>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</si>
  <si>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</si>
  <si>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</si>
  <si>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</si>
  <si>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</si>
  <si>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</si>
  <si>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</si>
  <si>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</si>
  <si>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</si>
  <si>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</si>
  <si>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</si>
  <si>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</si>
  <si>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</si>
  <si>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</si>
  <si>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</si>
  <si>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</si>
  <si>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</si>
  <si>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</si>
  <si>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</si>
  <si>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</si>
  <si>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</si>
  <si>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</si>
  <si>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</si>
  <si>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</si>
  <si>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</si>
  <si>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</si>
  <si>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</si>
  <si>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</si>
  <si>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</si>
  <si>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</si>
  <si>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</si>
  <si>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</si>
  <si>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</si>
  <si>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</si>
  <si>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</si>
  <si>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</si>
  <si>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</si>
  <si>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</si>
  <si>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</si>
  <si>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</si>
  <si>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</si>
  <si>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</si>
  <si>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</si>
  <si>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</si>
  <si>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</si>
  <si>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</si>
  <si>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</si>
  <si>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</si>
  <si>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</si>
  <si>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</si>
  <si>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</si>
  <si>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</si>
  <si>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</si>
  <si>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</si>
  <si>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</si>
  <si>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</si>
  <si>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</si>
  <si>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</si>
  <si>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</si>
  <si>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</si>
  <si>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</si>
  <si>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</si>
  <si>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</si>
  <si>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</si>
  <si>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</si>
  <si>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</si>
  <si>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</si>
  <si>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</si>
  <si>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</si>
  <si>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</si>
  <si>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</si>
  <si>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</si>
  <si>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</si>
  <si>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</si>
  <si>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</si>
  <si>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</si>
  <si>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</si>
  <si>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</si>
  <si>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</si>
  <si>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</si>
  <si>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</si>
  <si>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</si>
  <si>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</si>
  <si>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</si>
  <si>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</si>
  <si>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</si>
  <si>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</si>
  <si>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</si>
  <si>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</si>
  <si>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</si>
  <si>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</si>
  <si>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</si>
  <si>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</si>
  <si>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</si>
  <si>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</si>
  <si>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</si>
  <si>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</si>
  <si>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</si>
  <si>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</si>
  <si>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</si>
  <si>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</si>
  <si>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</si>
  <si>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</si>
  <si>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</si>
  <si>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</si>
  <si>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</si>
  <si>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</si>
  <si>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</si>
  <si>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</si>
  <si>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</si>
  <si>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</si>
  <si>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</si>
  <si>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</si>
  <si>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</si>
  <si>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</si>
  <si>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</si>
  <si>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</si>
  <si>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</si>
  <si>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</si>
  <si>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</si>
  <si>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</si>
  <si>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</si>
  <si>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</si>
  <si>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</si>
  <si>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</si>
  <si>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</si>
  <si>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</si>
  <si>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</si>
  <si>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</si>
  <si>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</si>
  <si>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</si>
  <si>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</si>
  <si>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</si>
  <si>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</si>
  <si>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</si>
  <si>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</si>
  <si>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</si>
  <si>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</si>
  <si>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</si>
  <si>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</si>
  <si>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</si>
  <si>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</si>
  <si>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</si>
  <si>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</si>
  <si>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</si>
  <si>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</si>
  <si>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</si>
  <si>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</si>
  <si>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</si>
  <si>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</si>
  <si>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</si>
  <si>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</si>
  <si>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</si>
  <si>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</si>
  <si>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</si>
  <si>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</si>
  <si>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</si>
  <si>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</si>
  <si>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</si>
  <si>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</si>
  <si>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</si>
  <si>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</si>
  <si>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</si>
  <si>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</si>
  <si>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</si>
  <si>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</si>
  <si>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</si>
  <si>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</si>
  <si>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</si>
  <si>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</si>
  <si>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</si>
  <si>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</si>
  <si>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</si>
  <si>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</si>
  <si>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</si>
  <si>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</si>
  <si>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</si>
  <si>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</si>
  <si>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</si>
  <si>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</si>
  <si>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</si>
  <si>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</si>
  <si>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</si>
  <si>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</si>
  <si>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</si>
  <si>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</si>
  <si>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</si>
  <si>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</si>
  <si>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</si>
  <si>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</si>
  <si>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</si>
  <si>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</si>
  <si>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</si>
  <si>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</si>
  <si>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</si>
  <si>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</si>
  <si>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</si>
  <si>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</si>
  <si>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</si>
  <si>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</si>
  <si>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</si>
  <si>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</si>
  <si>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</si>
  <si>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</si>
  <si>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</si>
  <si>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</si>
  <si>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</si>
  <si>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</si>
  <si>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</si>
  <si>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</si>
  <si>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</si>
  <si>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</si>
  <si>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</si>
  <si>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</si>
  <si>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</si>
  <si>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</si>
  <si>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</si>
  <si>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</si>
  <si>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</si>
  <si>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</si>
  <si>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</si>
  <si>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</si>
  <si>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</si>
  <si>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</si>
  <si>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</si>
  <si>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</si>
  <si>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</si>
  <si>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</si>
  <si>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</si>
  <si>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</si>
  <si>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</si>
  <si>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</si>
  <si>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</si>
  <si>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</si>
  <si>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</si>
  <si>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</si>
  <si>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</si>
  <si>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</si>
  <si>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</si>
  <si>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</si>
  <si>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</si>
  <si>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</si>
  <si>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</si>
  <si>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</si>
  <si>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</si>
  <si>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</si>
  <si>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</si>
  <si>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</si>
  <si>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</si>
  <si>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</si>
  <si>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</si>
  <si>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</si>
  <si>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</si>
  <si>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</si>
  <si>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</si>
  <si>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</si>
  <si>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</si>
  <si>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</si>
  <si>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</si>
  <si>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</si>
  <si>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</si>
  <si>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</si>
  <si>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</si>
  <si>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</si>
  <si>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</si>
  <si>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</si>
  <si>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</si>
  <si>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</si>
  <si>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</si>
  <si>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</si>
  <si>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</si>
  <si>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</si>
  <si>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</si>
  <si>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</si>
  <si>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</si>
  <si>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</si>
  <si>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</si>
  <si>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</si>
  <si>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</si>
  <si>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</si>
  <si>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</si>
  <si>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</si>
  <si>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</si>
  <si>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</si>
  <si>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</si>
  <si>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</si>
  <si>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</si>
  <si>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</si>
  <si>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</si>
  <si>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</si>
  <si>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</si>
  <si>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</si>
  <si>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</si>
  <si>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</si>
  <si>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</si>
  <si>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</si>
  <si>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</si>
  <si>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</si>
  <si>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</si>
  <si>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</si>
  <si>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</si>
  <si>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</si>
  <si>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</si>
  <si>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</si>
  <si>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</si>
  <si>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</si>
  <si>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</si>
  <si>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</si>
  <si>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</si>
  <si>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</si>
  <si>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</si>
  <si>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</si>
  <si>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</si>
  <si>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</si>
  <si>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</si>
  <si>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</si>
  <si>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</si>
  <si>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</si>
  <si>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</si>
  <si>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</si>
  <si>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</si>
  <si>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</si>
  <si>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</si>
  <si>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</si>
  <si>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</si>
  <si>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</si>
  <si>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</si>
  <si>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</si>
  <si>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</si>
  <si>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</si>
  <si>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</si>
  <si>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</si>
  <si>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</si>
  <si>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</si>
  <si>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</si>
  <si>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</si>
  <si>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</si>
  <si>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</si>
  <si>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</si>
  <si>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</si>
  <si>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</si>
  <si>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</si>
  <si>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</si>
  <si>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</si>
  <si>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</si>
  <si>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</si>
  <si>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</si>
  <si>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</si>
  <si>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</si>
  <si>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</si>
  <si>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</si>
  <si>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</si>
  <si>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</si>
  <si>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</si>
  <si>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</si>
  <si>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</si>
  <si>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</si>
  <si>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</si>
  <si>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</si>
  <si>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</si>
  <si>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</si>
  <si>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</si>
  <si>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</si>
  <si>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</si>
  <si>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</si>
  <si>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</si>
  <si>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</si>
  <si>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</si>
  <si>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</si>
  <si>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</si>
  <si>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</si>
  <si>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</si>
  <si>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</si>
  <si>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</si>
  <si>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</si>
  <si>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</si>
  <si>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</si>
  <si>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</si>
  <si>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</si>
  <si>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</si>
  <si>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</si>
  <si>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</si>
  <si>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</si>
  <si>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</si>
  <si>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</si>
  <si>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</si>
  <si>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</si>
  <si>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</si>
  <si>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</si>
  <si>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</si>
  <si>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</si>
  <si>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</si>
  <si>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</si>
  <si>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</si>
  <si>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</si>
  <si>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</si>
  <si>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</si>
  <si>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</si>
  <si>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</si>
  <si>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</si>
  <si>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</si>
  <si>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</si>
  <si>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</si>
  <si>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</si>
  <si>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</si>
  <si>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</si>
  <si>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</si>
  <si>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</si>
  <si>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</si>
  <si>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</si>
  <si>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</si>
  <si>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</si>
  <si>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</si>
  <si>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</si>
  <si>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</si>
  <si>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</si>
  <si>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</si>
  <si>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</si>
  <si>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</si>
  <si>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</si>
  <si>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</si>
  <si>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</si>
  <si>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</si>
  <si>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</si>
  <si>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</si>
  <si>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</si>
  <si>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</si>
  <si>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</si>
  <si>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</si>
  <si>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</si>
  <si>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</si>
  <si>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</si>
  <si>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</si>
  <si>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</si>
  <si>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</si>
  <si>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</si>
  <si>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</si>
  <si>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</si>
  <si>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</si>
  <si>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</si>
  <si>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</si>
  <si>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</si>
  <si>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</si>
  <si>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</si>
  <si>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</si>
  <si>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</si>
  <si>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</si>
  <si>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</si>
  <si>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</si>
  <si>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</si>
  <si>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</si>
  <si>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</si>
  <si>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</si>
  <si>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</si>
  <si>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</si>
  <si>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</si>
  <si>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</si>
  <si>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</si>
  <si>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</si>
  <si>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</si>
  <si>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</si>
  <si>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</si>
  <si>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</si>
  <si>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</si>
  <si>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</si>
  <si>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</si>
  <si>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</si>
  <si>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</si>
  <si>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</si>
  <si>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</si>
  <si>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</si>
  <si>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</si>
  <si>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</si>
  <si>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</si>
  <si>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</si>
  <si>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</si>
  <si>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</si>
  <si>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</si>
  <si>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</si>
  <si>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</si>
  <si>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</si>
  <si>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</si>
  <si>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</si>
  <si>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</si>
  <si>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</si>
  <si>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</si>
  <si>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</si>
  <si>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</si>
  <si>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</si>
  <si>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</si>
  <si>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</si>
  <si>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</si>
  <si>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</si>
  <si>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</si>
  <si>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</si>
  <si>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</si>
  <si>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</si>
  <si>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</si>
  <si>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</si>
  <si>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</si>
  <si>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</si>
  <si>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</si>
  <si>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</si>
  <si>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</si>
  <si>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</si>
  <si>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</si>
  <si>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</si>
  <si>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</si>
  <si>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</si>
  <si>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</si>
  <si>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</si>
  <si>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</si>
  <si>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</si>
  <si>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</si>
  <si>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</si>
  <si>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</si>
  <si>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</si>
  <si>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</si>
  <si>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</si>
  <si>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</si>
  <si>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</si>
  <si>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</si>
  <si>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</si>
  <si>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</si>
  <si>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</si>
  <si>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</si>
  <si>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</si>
  <si>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</si>
  <si>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</si>
  <si>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</si>
  <si>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</si>
  <si>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</si>
  <si>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</si>
  <si>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</si>
  <si>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</si>
  <si>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</si>
  <si>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</si>
  <si>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</si>
  <si>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</si>
  <si>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</si>
  <si>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</si>
  <si>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</si>
  <si>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</si>
  <si>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</si>
  <si>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</si>
  <si>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</si>
  <si>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</si>
  <si>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</si>
  <si>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</si>
  <si>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</si>
  <si>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</si>
  <si>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</si>
  <si>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</si>
  <si>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</si>
  <si>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</si>
  <si>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</si>
  <si>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</si>
  <si>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</si>
  <si>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</si>
  <si>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</si>
  <si>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</si>
  <si>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</si>
  <si>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</si>
  <si>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</si>
  <si>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</si>
  <si>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</si>
  <si>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</si>
  <si>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</si>
  <si>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</si>
  <si>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</si>
  <si>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</si>
  <si>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</si>
  <si>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</si>
  <si>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</si>
  <si>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</si>
  <si>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</si>
  <si>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</si>
  <si>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</si>
  <si>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</si>
  <si>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</si>
  <si>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</si>
  <si>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</si>
  <si>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</si>
  <si>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</si>
  <si>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</si>
  <si>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</si>
  <si>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</si>
  <si>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</si>
  <si>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</si>
  <si>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</si>
  <si>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</si>
  <si>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</si>
  <si>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</si>
  <si>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</si>
  <si>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</si>
  <si>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</si>
  <si>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</si>
  <si>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</si>
  <si>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</si>
  <si>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</si>
  <si>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</si>
  <si>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</si>
  <si>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</si>
  <si>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</si>
  <si>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</si>
  <si>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</si>
  <si>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</si>
  <si>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</si>
  <si>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</si>
  <si>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</si>
  <si>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</si>
  <si>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</si>
  <si>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</si>
  <si>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</si>
  <si>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</si>
  <si>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</si>
  <si>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</si>
  <si>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</si>
  <si>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</si>
  <si>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</si>
  <si>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</si>
  <si>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</si>
  <si>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</si>
  <si>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</si>
  <si>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</si>
  <si>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</si>
  <si>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</si>
  <si>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</si>
  <si>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</si>
  <si>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</si>
  <si>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</si>
  <si>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</si>
  <si>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</si>
  <si>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</si>
  <si>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</si>
  <si>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</si>
  <si>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</si>
  <si>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</si>
  <si>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</si>
  <si>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</si>
  <si>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</si>
  <si>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</si>
  <si>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</si>
  <si>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</si>
  <si>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</si>
  <si>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</si>
  <si>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</si>
  <si>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</si>
  <si>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</si>
  <si>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</si>
  <si>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</si>
  <si>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</si>
  <si>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</si>
  <si>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</si>
  <si>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</si>
  <si>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</si>
  <si>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</si>
  <si>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</si>
  <si>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</si>
  <si>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</si>
  <si>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</si>
  <si>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</si>
  <si>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</si>
  <si>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</si>
  <si>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</si>
  <si>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</si>
  <si>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</si>
  <si>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</si>
  <si>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</si>
  <si>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</si>
  <si>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</si>
  <si>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</si>
  <si>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</si>
  <si>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</si>
  <si>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</si>
  <si>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</si>
  <si>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</si>
  <si>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</si>
  <si>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</si>
  <si>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</si>
  <si>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</si>
  <si>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</si>
  <si>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</si>
  <si>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</si>
  <si>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</si>
  <si>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</si>
  <si>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</si>
  <si>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</si>
  <si>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</si>
  <si>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</si>
  <si>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</si>
  <si>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</si>
  <si>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</si>
  <si>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</si>
  <si>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</si>
  <si>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</si>
  <si>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</si>
  <si>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</si>
  <si>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</si>
  <si>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</si>
  <si>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</si>
  <si>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</si>
  <si>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</si>
  <si>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</si>
  <si>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</si>
  <si>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</si>
  <si>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</si>
  <si>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</si>
  <si>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</si>
  <si>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</si>
  <si>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</si>
  <si>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</si>
  <si>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</si>
  <si>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</si>
  <si>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</si>
  <si>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</si>
  <si>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</si>
  <si>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</si>
  <si>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</si>
  <si>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</si>
  <si>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</si>
  <si>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</si>
  <si>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</si>
  <si>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</si>
  <si>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</si>
  <si>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</si>
  <si>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</si>
  <si>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</si>
  <si>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</si>
  <si>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</si>
  <si>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</si>
  <si>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</si>
  <si>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</si>
  <si>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</si>
  <si>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</si>
  <si>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</si>
  <si>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</si>
  <si>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</si>
  <si>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</si>
  <si>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</si>
  <si>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</si>
  <si>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</si>
  <si>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</si>
  <si>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</si>
  <si>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</si>
  <si>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</si>
  <si>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</si>
  <si>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</si>
  <si>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</si>
  <si>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</si>
  <si>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</si>
  <si>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</si>
  <si>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</si>
  <si>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</si>
  <si>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</si>
  <si>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</si>
  <si>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</si>
  <si>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</si>
  <si>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</si>
  <si>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</si>
  <si>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</si>
  <si>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</si>
  <si>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</si>
  <si>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</si>
  <si>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</si>
  <si>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</si>
  <si>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</si>
  <si>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</si>
  <si>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</si>
  <si>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</si>
  <si>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</si>
  <si>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</si>
  <si>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</si>
  <si>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</si>
  <si>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</si>
  <si>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</si>
  <si>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</si>
  <si>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</si>
  <si>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</si>
  <si>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</si>
  <si>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</si>
  <si>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</si>
  <si>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</si>
  <si>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</si>
  <si>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</si>
  <si>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</si>
  <si>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</si>
  <si>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</si>
  <si>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</si>
  <si>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</si>
  <si>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</si>
  <si>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</si>
  <si>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</si>
  <si>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</si>
  <si>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</si>
  <si>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</si>
  <si>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</si>
  <si>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</si>
  <si>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</si>
  <si>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</si>
  <si>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</si>
  <si>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</si>
  <si>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</si>
  <si>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</si>
  <si>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</si>
  <si>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</si>
  <si>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</si>
  <si>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</si>
  <si>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</si>
  <si>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</si>
  <si>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</si>
  <si>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</si>
  <si>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</si>
  <si>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</si>
  <si>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</si>
  <si>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</si>
  <si>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</si>
  <si>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</si>
  <si>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</si>
  <si>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</si>
  <si>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</si>
  <si>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</si>
  <si>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</si>
  <si>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</si>
  <si>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</si>
  <si>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</si>
  <si>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</si>
  <si>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</si>
  <si>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</si>
  <si>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</si>
  <si>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</si>
  <si>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</si>
  <si>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</si>
  <si>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</si>
  <si>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</si>
  <si>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</si>
  <si>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</si>
  <si>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</si>
  <si>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</si>
  <si>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</si>
  <si>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</si>
  <si>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</si>
  <si>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</si>
  <si>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</si>
  <si>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</si>
  <si>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</si>
  <si>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</si>
  <si>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</si>
  <si>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</si>
  <si>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</si>
  <si>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</si>
  <si>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</si>
  <si>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</si>
  <si>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</si>
  <si>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</si>
  <si>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</si>
  <si>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</si>
  <si>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</si>
  <si>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</si>
  <si>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</si>
  <si>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</si>
  <si>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</si>
  <si>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</si>
  <si>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</si>
  <si>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</si>
  <si>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</si>
  <si>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</si>
  <si>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</si>
  <si>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</si>
  <si>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</si>
  <si>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</si>
  <si>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</si>
  <si>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</si>
  <si>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</si>
  <si>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</si>
  <si>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</si>
  <si>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</si>
  <si>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</si>
  <si>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</si>
  <si>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</si>
  <si>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</si>
  <si>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</si>
  <si>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</si>
  <si>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</si>
  <si>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</si>
  <si>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</si>
  <si>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</si>
  <si>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</si>
  <si>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</si>
  <si>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</si>
  <si>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</si>
  <si>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</si>
  <si>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</si>
  <si>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</si>
  <si>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</si>
  <si>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</si>
  <si>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</si>
  <si>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</si>
  <si>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</si>
  <si>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</si>
  <si>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</si>
  <si>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</si>
  <si>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</si>
  <si>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</si>
  <si>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</si>
  <si>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</si>
  <si>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</si>
  <si>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</si>
  <si>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</si>
  <si>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</si>
  <si>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</si>
  <si>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</si>
  <si>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</si>
  <si>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</si>
  <si>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</si>
  <si>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</si>
  <si>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</si>
  <si>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</si>
  <si>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</si>
  <si>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</si>
  <si>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</si>
  <si>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</si>
  <si>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</si>
  <si>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</si>
  <si>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</si>
  <si>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</si>
  <si>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</si>
  <si>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</si>
  <si>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</si>
  <si>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</si>
  <si>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</si>
  <si>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</si>
  <si>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</si>
  <si>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</si>
  <si>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</si>
  <si>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</si>
  <si>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</si>
  <si>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</si>
  <si>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</si>
  <si>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</si>
  <si>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</si>
  <si>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</si>
  <si>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</si>
  <si>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</si>
  <si>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</si>
  <si>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</si>
  <si>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</si>
  <si>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</si>
  <si>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</si>
  <si>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</si>
  <si>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</si>
  <si>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</si>
  <si>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</si>
  <si>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</si>
  <si>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</si>
  <si>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</si>
  <si>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</si>
  <si>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</si>
  <si>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</si>
  <si>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</si>
  <si>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</si>
  <si>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</si>
  <si>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</si>
  <si>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</si>
  <si>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</si>
  <si>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</si>
  <si>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</si>
  <si>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</si>
  <si>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</si>
  <si>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</si>
  <si>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</si>
  <si>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</si>
  <si>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</si>
  <si>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</si>
  <si>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</si>
  <si>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</si>
  <si>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</si>
  <si>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</si>
  <si>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</si>
  <si>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</si>
  <si>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</si>
  <si>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</si>
  <si>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</si>
  <si>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</si>
  <si>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</si>
  <si>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</si>
  <si>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</si>
  <si>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</si>
  <si>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</si>
  <si>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</si>
  <si>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</si>
  <si>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</si>
  <si>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</si>
  <si>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</si>
  <si>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</si>
  <si>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</si>
  <si>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</si>
  <si>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</si>
  <si>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</si>
  <si>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</si>
  <si>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</si>
  <si>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</si>
  <si>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</si>
  <si>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</si>
  <si>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</si>
  <si>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</si>
  <si>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</si>
  <si>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</si>
  <si>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</si>
  <si>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</si>
  <si>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</si>
  <si>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</si>
  <si>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</si>
  <si>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</si>
  <si>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</si>
  <si>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</si>
  <si>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</si>
  <si>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</si>
  <si>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</si>
  <si>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</si>
  <si>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</si>
  <si>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</si>
  <si>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</si>
  <si>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</si>
  <si>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</si>
  <si>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</si>
  <si>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</si>
  <si>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</si>
  <si>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</si>
  <si>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</si>
  <si>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</si>
  <si>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</si>
  <si>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</si>
  <si>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</si>
  <si>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</si>
  <si>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</si>
  <si>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</si>
  <si>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</si>
  <si>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</si>
  <si>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</si>
  <si>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</si>
  <si>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</si>
  <si>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</si>
  <si>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</si>
  <si>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</si>
  <si>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</si>
  <si>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</si>
  <si>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</si>
  <si>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</si>
  <si>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</si>
  <si>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</si>
  <si>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</si>
  <si>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</si>
  <si>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</si>
  <si>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</si>
  <si>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</si>
  <si>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</si>
  <si>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</si>
  <si>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</si>
  <si>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</si>
  <si>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</si>
  <si>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</si>
  <si>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</si>
  <si>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</si>
  <si>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</si>
  <si>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</si>
  <si>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</si>
  <si>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</si>
  <si>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</si>
  <si>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</si>
  <si>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</si>
  <si>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</si>
  <si>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</si>
  <si>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</si>
  <si>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</si>
  <si>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</si>
  <si>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</si>
  <si>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</si>
  <si>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</si>
  <si>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</si>
  <si>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</si>
  <si>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</si>
  <si>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</si>
  <si>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</si>
  <si>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</si>
  <si>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</si>
  <si>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</si>
  <si>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</si>
  <si>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</si>
  <si>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</si>
  <si>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</si>
  <si>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</si>
  <si>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</si>
  <si>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</si>
  <si>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</si>
  <si>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</si>
  <si>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</si>
  <si>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</si>
  <si>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</si>
  <si>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</si>
  <si>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</si>
  <si>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</si>
  <si>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</si>
  <si>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</si>
  <si>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</si>
  <si>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</si>
  <si>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</si>
  <si>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</si>
  <si>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</si>
  <si>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</si>
  <si>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</si>
  <si>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</si>
  <si>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</si>
  <si>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</si>
  <si>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</si>
  <si>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</si>
  <si>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</si>
  <si>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</si>
  <si>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</si>
  <si>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</si>
  <si>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</si>
  <si>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</si>
  <si>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</si>
  <si>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</si>
  <si>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</si>
  <si>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</si>
  <si>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</si>
  <si>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</si>
  <si>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</si>
  <si>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</si>
  <si>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</si>
  <si>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</si>
  <si>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</si>
  <si>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</si>
  <si>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</si>
  <si>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</si>
  <si>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</si>
  <si>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</si>
  <si>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</si>
  <si>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</si>
  <si>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</si>
  <si>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</si>
  <si>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</si>
  <si>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</si>
  <si>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</si>
  <si>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</si>
  <si>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</si>
  <si>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</si>
  <si>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</si>
  <si>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</si>
  <si>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</si>
  <si>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</si>
  <si>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</si>
  <si>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</si>
  <si>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</si>
  <si>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</si>
  <si>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</si>
  <si>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</si>
  <si>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</si>
  <si>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</si>
  <si>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</si>
  <si>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</si>
  <si>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</si>
  <si>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</si>
  <si>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</si>
  <si>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</si>
  <si>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</si>
  <si>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</si>
  <si>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</si>
  <si>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</si>
  <si>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</si>
  <si>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</si>
  <si>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</si>
  <si>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</si>
  <si>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</si>
  <si>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</si>
  <si>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</si>
  <si>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</si>
  <si>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</si>
  <si>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</si>
  <si>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</si>
  <si>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</si>
  <si>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</si>
  <si>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</si>
  <si>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</si>
  <si>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</si>
  <si>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</si>
  <si>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</si>
  <si>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</si>
  <si>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</si>
  <si>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</si>
  <si>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</si>
  <si>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</si>
  <si>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</si>
  <si>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</si>
  <si>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</si>
  <si>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</si>
  <si>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</si>
  <si>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</si>
  <si>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</si>
  <si>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</si>
  <si>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</si>
  <si>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</si>
  <si>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</si>
  <si>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</si>
  <si>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</si>
  <si>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</si>
  <si>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</si>
  <si>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</si>
  <si>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</si>
  <si>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</si>
  <si>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</si>
  <si>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</si>
  <si>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</si>
  <si>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</si>
  <si>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</si>
  <si>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</si>
  <si>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</si>
  <si>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</si>
  <si>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</si>
  <si>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</si>
  <si>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</si>
  <si>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</si>
  <si>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</si>
  <si>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</si>
  <si>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</si>
  <si>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</si>
  <si>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</si>
  <si>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</si>
  <si>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</si>
  <si>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</si>
  <si>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</si>
  <si>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</si>
  <si>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</si>
  <si>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</si>
  <si>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</si>
  <si>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</si>
  <si>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</si>
  <si>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</si>
  <si>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</si>
  <si>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</si>
  <si>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</si>
  <si>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</si>
  <si>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</si>
  <si>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</si>
  <si>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</si>
  <si>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</si>
  <si>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</si>
  <si>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</si>
  <si>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</si>
  <si>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</si>
  <si>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</si>
  <si>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</si>
  <si>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</si>
  <si>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</si>
  <si>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</si>
  <si>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</si>
  <si>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</si>
  <si>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</si>
  <si>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</si>
  <si>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</si>
  <si>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</si>
  <si>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</si>
  <si>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</si>
  <si>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</si>
  <si>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</si>
  <si>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</si>
  <si>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</si>
  <si>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</si>
  <si>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</si>
  <si>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</si>
  <si>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</si>
  <si>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</si>
  <si>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</si>
  <si>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</si>
  <si>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</si>
  <si>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</si>
  <si>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</si>
  <si>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</si>
  <si>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</si>
  <si>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</si>
  <si>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</si>
  <si>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</si>
  <si>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</si>
  <si>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</si>
  <si>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</si>
  <si>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</si>
  <si>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</si>
  <si>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</si>
  <si>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</si>
  <si>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</si>
  <si>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</si>
  <si>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</si>
  <si>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</si>
  <si>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</si>
  <si>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</si>
  <si>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</si>
  <si>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</si>
  <si>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</si>
  <si>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</si>
  <si>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</si>
  <si>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</si>
  <si>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</si>
  <si>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</si>
  <si>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</si>
  <si>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</si>
  <si>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</si>
  <si>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</si>
  <si>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</si>
  <si>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</si>
  <si>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</si>
  <si>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</si>
  <si>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</si>
  <si>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</si>
  <si>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</si>
  <si>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</si>
  <si>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</si>
  <si>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</si>
  <si>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</si>
  <si>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</si>
  <si>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</si>
  <si>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</si>
  <si>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</si>
  <si>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</si>
  <si>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</si>
  <si>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</si>
  <si>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</si>
  <si>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</si>
  <si>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</si>
  <si>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</si>
  <si>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</si>
  <si>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</si>
  <si>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</si>
  <si>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</si>
  <si>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</si>
  <si>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</si>
  <si>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</si>
  <si>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</si>
  <si>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</si>
  <si>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</si>
  <si>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</si>
  <si>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</si>
  <si>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</si>
  <si>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</si>
  <si>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</si>
  <si>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</si>
  <si>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</si>
  <si>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</si>
  <si>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</si>
  <si>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</si>
  <si>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</si>
  <si>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</si>
  <si>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</si>
  <si>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</si>
  <si>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</si>
  <si>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</si>
  <si>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</si>
  <si>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</si>
  <si>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</si>
  <si>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</si>
  <si>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</si>
  <si>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</si>
  <si>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</si>
  <si>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</si>
  <si>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</si>
  <si>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</si>
  <si>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</si>
  <si>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</si>
  <si>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</si>
  <si>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</si>
  <si>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</si>
  <si>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</si>
  <si>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</si>
  <si>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</si>
  <si>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</si>
  <si>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</si>
  <si>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</si>
  <si>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</si>
  <si>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</si>
  <si>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</si>
  <si>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</si>
  <si>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</si>
  <si>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</si>
  <si>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</si>
  <si>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</si>
  <si>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</si>
  <si>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</si>
  <si>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</si>
  <si>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</si>
  <si>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</si>
  <si>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</si>
  <si>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</si>
  <si>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</si>
  <si>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</si>
  <si>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</si>
  <si>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</si>
  <si>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</si>
  <si>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</si>
  <si>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</si>
  <si>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</si>
  <si>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</si>
  <si>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</si>
  <si>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</si>
  <si>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</si>
  <si>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</si>
  <si>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</si>
  <si>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</si>
  <si>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</si>
  <si>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</si>
  <si>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</si>
  <si>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</si>
  <si>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</si>
  <si>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</si>
  <si>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</si>
  <si>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</si>
  <si>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</si>
  <si>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</si>
  <si>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</si>
  <si>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</si>
  <si>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</si>
  <si>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</si>
  <si>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</si>
  <si>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</si>
  <si>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</si>
  <si>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</si>
  <si>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</si>
  <si>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</si>
  <si>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</si>
  <si>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</si>
  <si>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</si>
  <si>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</si>
  <si>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</si>
  <si>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</si>
  <si>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</si>
  <si>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</si>
  <si>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</si>
  <si>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</si>
  <si>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</si>
  <si>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</si>
  <si>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</si>
  <si>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</si>
  <si>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</si>
  <si>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</si>
  <si>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</si>
  <si>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</si>
  <si>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</si>
  <si>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</si>
  <si>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</si>
  <si>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</si>
  <si>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</si>
  <si>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</si>
  <si>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</si>
  <si>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</si>
  <si>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</si>
  <si>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</si>
  <si>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</si>
  <si>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</si>
  <si>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</si>
  <si>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</si>
  <si>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</si>
  <si>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</si>
  <si>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</si>
  <si>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</si>
  <si>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</si>
  <si>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</si>
  <si>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</si>
  <si>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</si>
  <si>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</si>
  <si>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</si>
  <si>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</si>
  <si>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</si>
  <si>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</si>
  <si>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</si>
  <si>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</si>
  <si>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</si>
  <si>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</si>
  <si>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</si>
  <si>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</si>
  <si>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</si>
  <si>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</si>
  <si>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</si>
  <si>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</si>
  <si>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</si>
  <si>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</si>
  <si>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</si>
  <si>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</si>
  <si>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</si>
  <si>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</si>
  <si>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</si>
  <si>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</si>
  <si>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</si>
  <si>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</si>
  <si>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</si>
  <si>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</si>
  <si>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</si>
  <si>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</si>
  <si>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</si>
  <si>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</si>
  <si>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</si>
  <si>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</si>
  <si>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</si>
  <si>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</si>
  <si>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</si>
  <si>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</si>
  <si>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</si>
  <si>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</si>
  <si>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</si>
  <si>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</si>
  <si>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</si>
  <si>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</si>
  <si>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</si>
  <si>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</si>
  <si>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</si>
  <si>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</si>
  <si>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</si>
  <si>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</si>
  <si>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</si>
  <si>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</si>
  <si>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</si>
  <si>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</si>
  <si>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</si>
  <si>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</si>
  <si>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</si>
  <si>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</si>
  <si>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</si>
  <si>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</si>
  <si>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</si>
  <si>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</si>
  <si>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</si>
  <si>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</si>
  <si>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</si>
  <si>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</si>
  <si>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</si>
  <si>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</si>
  <si>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</si>
  <si>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</si>
  <si>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</si>
  <si>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</si>
  <si>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</si>
  <si>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</si>
  <si>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</si>
  <si>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</si>
  <si>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</si>
  <si>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</si>
  <si>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</si>
  <si>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</si>
  <si>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</si>
  <si>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</si>
  <si>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</si>
  <si>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</si>
  <si>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</si>
  <si>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</si>
  <si>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</si>
  <si>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</si>
  <si>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</si>
  <si>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</si>
  <si>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</si>
  <si>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</si>
  <si>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</si>
  <si>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</si>
  <si>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</si>
  <si>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</si>
  <si>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</si>
  <si>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</si>
  <si>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</si>
  <si>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</si>
  <si>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</si>
  <si>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</si>
  <si>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</si>
  <si>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</si>
  <si>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</si>
  <si>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</si>
  <si>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</si>
  <si>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</si>
  <si>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</si>
  <si>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</si>
  <si>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</si>
  <si>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</si>
  <si>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</si>
  <si>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</si>
  <si>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</si>
  <si>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</si>
  <si>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</si>
  <si>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</si>
  <si>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</si>
  <si>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</si>
  <si>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</si>
  <si>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</si>
  <si>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</si>
  <si>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</si>
  <si>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</si>
  <si>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</si>
  <si>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</si>
  <si>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</si>
  <si>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</si>
  <si>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</si>
  <si>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</si>
  <si>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</si>
  <si>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</si>
  <si>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</si>
  <si>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</si>
  <si>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</si>
  <si>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</si>
  <si>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</si>
  <si>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</si>
  <si>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</si>
  <si>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</si>
  <si>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</si>
  <si>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</si>
  <si>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</si>
  <si>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</si>
  <si>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</si>
  <si>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</si>
  <si>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</si>
  <si>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</si>
  <si>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</si>
  <si>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</si>
  <si>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</si>
  <si>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</si>
  <si>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</si>
  <si>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</si>
  <si>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</si>
  <si>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</si>
  <si>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</si>
  <si>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</si>
  <si>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</si>
  <si>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</si>
  <si>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</si>
  <si>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</si>
  <si>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</si>
  <si>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</si>
  <si>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</si>
  <si>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</si>
  <si>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</si>
  <si>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</si>
  <si>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</si>
  <si>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</si>
  <si>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</si>
  <si>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</si>
  <si>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</si>
  <si>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</si>
  <si>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</si>
  <si>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</si>
  <si>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</si>
  <si>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</si>
  <si>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</si>
  <si>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</si>
  <si>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</si>
  <si>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</si>
  <si>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</si>
  <si>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</si>
  <si>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</si>
  <si>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</si>
  <si>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</si>
  <si>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</si>
  <si>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</si>
  <si>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</si>
  <si>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</si>
  <si>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</si>
  <si>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</si>
  <si>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</si>
  <si>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</si>
  <si>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</si>
  <si>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</si>
  <si>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</si>
  <si>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</si>
  <si>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</si>
  <si>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</si>
  <si>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</si>
  <si>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</si>
  <si>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</si>
  <si>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</si>
  <si>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</si>
  <si>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</si>
  <si>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</si>
  <si>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</si>
  <si>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</si>
  <si>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</si>
  <si>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</si>
  <si>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</si>
  <si>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</si>
  <si>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</si>
  <si>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</si>
  <si>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</si>
  <si>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</si>
  <si>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</si>
  <si>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</si>
  <si>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</si>
  <si>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</si>
  <si>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</si>
  <si>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</si>
  <si>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</si>
  <si>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</si>
  <si>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</si>
  <si>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</si>
  <si>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</si>
  <si>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</si>
  <si>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</si>
  <si>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</si>
  <si>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</si>
  <si>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</si>
  <si>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</si>
  <si>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</si>
  <si>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</si>
  <si>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</si>
  <si>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</si>
  <si>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</si>
  <si>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</si>
  <si>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</si>
  <si>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</si>
  <si>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</si>
  <si>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</si>
  <si>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</si>
  <si>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</si>
  <si>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</si>
  <si>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</si>
  <si>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</si>
  <si>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</si>
  <si>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</si>
  <si>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</si>
  <si>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</si>
  <si>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</si>
  <si>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</si>
  <si>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</si>
  <si>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</si>
  <si>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</si>
  <si>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</si>
  <si>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</si>
  <si>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</si>
  <si>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</si>
  <si>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</si>
  <si>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</si>
  <si>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</si>
  <si>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</si>
  <si>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</si>
  <si>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</si>
  <si>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</si>
  <si>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</si>
  <si>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</si>
  <si>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</si>
  <si>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</si>
  <si>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</si>
  <si>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</si>
  <si>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</si>
  <si>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</si>
  <si>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</si>
  <si>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</si>
  <si>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</si>
  <si>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</si>
  <si>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</si>
  <si>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</si>
  <si>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</si>
  <si>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</si>
  <si>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</si>
  <si>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</si>
  <si>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</si>
  <si>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</si>
  <si>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</si>
  <si>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</si>
  <si>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</si>
  <si>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</si>
  <si>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</si>
  <si>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</si>
  <si>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</si>
  <si>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</si>
  <si>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</si>
  <si>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</si>
  <si>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</si>
  <si>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</si>
  <si>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</si>
  <si>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</si>
  <si>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</si>
  <si>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</si>
  <si>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</si>
  <si>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</si>
  <si>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</si>
  <si>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</si>
  <si>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</si>
  <si>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</si>
  <si>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</si>
  <si>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</si>
  <si>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</si>
  <si>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</si>
  <si>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</si>
  <si>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</si>
  <si>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</si>
  <si>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</si>
  <si>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</si>
  <si>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</si>
  <si>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</si>
  <si>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</si>
  <si>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</si>
  <si>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</si>
  <si>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</si>
  <si>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</si>
  <si>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</si>
  <si>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</si>
  <si>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</si>
  <si>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</si>
  <si>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</si>
  <si>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</si>
  <si>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</si>
  <si>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</si>
  <si>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</si>
  <si>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</si>
  <si>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</si>
  <si>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</si>
  <si>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</si>
  <si>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</si>
  <si>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</si>
  <si>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</si>
  <si>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</si>
  <si>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</si>
  <si>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</si>
  <si>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</si>
  <si>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</si>
  <si>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</si>
  <si>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</si>
  <si>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</si>
  <si>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</si>
  <si>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</si>
  <si>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</si>
  <si>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</si>
  <si>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</si>
  <si>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</si>
  <si>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</si>
  <si>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</si>
  <si>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</si>
  <si>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</si>
  <si>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</si>
  <si>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</si>
  <si>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</si>
  <si>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</si>
  <si>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</si>
  <si>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</si>
  <si>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</si>
  <si>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</si>
  <si>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</si>
  <si>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</si>
  <si>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</si>
  <si>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</si>
  <si>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</si>
  <si>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</si>
  <si>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</si>
  <si>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</si>
  <si>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</si>
  <si>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</si>
  <si>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</si>
  <si>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</si>
  <si>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</si>
  <si>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</si>
  <si>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</si>
  <si>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</si>
  <si>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</si>
  <si>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</si>
  <si>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</si>
  <si>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</si>
  <si>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</si>
  <si>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</si>
  <si>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</si>
  <si>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</si>
  <si>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</si>
  <si>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</si>
  <si>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</si>
  <si>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</si>
  <si>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</si>
  <si>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</si>
  <si>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</si>
  <si>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</si>
  <si>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</si>
  <si>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</si>
  <si>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</si>
  <si>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</si>
  <si>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</si>
  <si>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</si>
  <si>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</si>
  <si>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</si>
  <si>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</si>
  <si>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</si>
  <si>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</si>
  <si>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</si>
  <si>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</si>
  <si>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</si>
  <si>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</si>
  <si>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</si>
  <si>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</si>
  <si>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</si>
  <si>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</si>
  <si>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</si>
  <si>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</si>
  <si>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</si>
  <si>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</si>
  <si>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</si>
  <si>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</si>
  <si>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</si>
  <si>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</si>
  <si>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</si>
  <si>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</si>
  <si>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</si>
  <si>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</si>
  <si>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</si>
  <si>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</si>
  <si>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</si>
  <si>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</si>
  <si>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</si>
  <si>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</si>
  <si>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</si>
  <si>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</si>
  <si>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</si>
  <si>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</si>
  <si>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</si>
  <si>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</si>
  <si>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</si>
  <si>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</si>
  <si>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</si>
  <si>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</si>
  <si>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</si>
  <si>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</si>
  <si>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</si>
  <si>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</si>
  <si>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</si>
  <si>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</si>
  <si>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</si>
  <si>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</si>
  <si>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</si>
  <si>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</si>
  <si>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</si>
  <si>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</si>
  <si>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</si>
  <si>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</si>
  <si>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</si>
  <si>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</si>
  <si>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</si>
  <si>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</si>
  <si>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</si>
  <si>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</si>
  <si>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</si>
  <si>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</si>
  <si>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</si>
  <si>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</si>
  <si>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</si>
  <si>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</si>
  <si>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</si>
  <si>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</si>
  <si>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</si>
  <si>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</si>
  <si>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</si>
  <si>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</si>
  <si>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</si>
  <si>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</si>
  <si>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</si>
  <si>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</si>
  <si>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</si>
  <si>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</si>
  <si>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</si>
  <si>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</si>
  <si>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</si>
  <si>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</si>
  <si>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</si>
  <si>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</si>
  <si>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</si>
  <si>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</si>
  <si>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</si>
  <si>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</si>
  <si>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</si>
  <si>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</si>
  <si>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</si>
  <si>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</si>
  <si>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</si>
  <si>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</si>
  <si>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</si>
  <si>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</si>
  <si>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</si>
  <si>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</si>
  <si>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</si>
  <si>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</si>
  <si>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</si>
  <si>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</si>
  <si>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</si>
  <si>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</si>
  <si>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</si>
  <si>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</si>
  <si>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</si>
  <si>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</si>
  <si>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</si>
  <si>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</si>
  <si>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</si>
  <si>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</si>
  <si>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</si>
  <si>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</si>
  <si>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</si>
  <si>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</si>
  <si>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</si>
  <si>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</si>
  <si>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</si>
  <si>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</si>
  <si>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</si>
  <si>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</si>
  <si>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</si>
  <si>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</si>
  <si>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</si>
  <si>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</si>
  <si>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</si>
  <si>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</si>
  <si>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</si>
  <si>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</si>
  <si>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</si>
  <si>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</si>
  <si>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</si>
  <si>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</si>
  <si>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</si>
  <si>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</si>
  <si>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</si>
  <si>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</si>
  <si>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</si>
  <si>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</si>
  <si>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</si>
  <si>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</si>
  <si>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</si>
  <si>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</si>
  <si>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</si>
  <si>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</si>
  <si>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</si>
  <si>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</si>
  <si>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</si>
  <si>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</si>
  <si>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</si>
  <si>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</si>
  <si>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</si>
  <si>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</si>
  <si>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</si>
  <si>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</si>
  <si>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</si>
  <si>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</si>
  <si>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</si>
  <si>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</si>
  <si>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</si>
  <si>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</si>
  <si>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</si>
  <si>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</si>
  <si>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</si>
  <si>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</si>
  <si>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</si>
  <si>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</si>
  <si>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</si>
  <si>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</si>
  <si>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</si>
  <si>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</si>
  <si>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</si>
  <si>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</si>
  <si>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</si>
  <si>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</si>
  <si>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</si>
  <si>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</si>
  <si>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</si>
  <si>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</si>
  <si>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</si>
  <si>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</si>
  <si>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</si>
  <si>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</si>
  <si>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</si>
  <si>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</si>
  <si>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</si>
  <si>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</si>
  <si>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</si>
  <si>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</si>
  <si>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</si>
  <si>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</si>
  <si>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</si>
  <si>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</si>
  <si>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</si>
  <si>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</si>
  <si>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</si>
  <si>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</si>
  <si>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</si>
  <si>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</si>
  <si>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</si>
  <si>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</si>
  <si>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</si>
  <si>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</si>
  <si>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</si>
  <si>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</si>
  <si>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</si>
  <si>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</si>
  <si>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</si>
  <si>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</si>
  <si>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</si>
  <si>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</si>
  <si>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</si>
  <si>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</si>
  <si>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</si>
  <si>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</si>
  <si>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</si>
  <si>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</si>
  <si>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</si>
  <si>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</si>
  <si>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</si>
  <si>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</si>
  <si>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</si>
  <si>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</si>
  <si>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</si>
  <si>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</si>
  <si>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</si>
  <si>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</si>
  <si>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</si>
  <si>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</si>
  <si>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</si>
  <si>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</si>
  <si>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</si>
  <si>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</si>
  <si>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</si>
  <si>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</si>
  <si>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</si>
  <si>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</si>
  <si>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</si>
  <si>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</si>
  <si>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</si>
  <si>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</si>
  <si>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</si>
  <si>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</si>
  <si>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</si>
  <si>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</si>
  <si>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</si>
  <si>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</si>
  <si>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</si>
  <si>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</si>
  <si>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</si>
  <si>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</si>
  <si>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</si>
  <si>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</si>
  <si>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</si>
  <si>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</si>
  <si>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</si>
  <si>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</si>
  <si>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</si>
  <si>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</si>
  <si>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</si>
  <si>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</si>
  <si>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</si>
  <si>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</si>
  <si>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</si>
  <si>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</si>
  <si>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</si>
  <si>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</si>
  <si>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</si>
  <si>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</si>
  <si>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</si>
  <si>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</si>
  <si>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</si>
  <si>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</si>
  <si>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</si>
  <si>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</si>
  <si>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</si>
  <si>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</si>
  <si>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</si>
  <si>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</si>
  <si>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</si>
  <si>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</si>
  <si>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</si>
  <si>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</si>
  <si>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</si>
  <si>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</si>
  <si>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</si>
  <si>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</si>
  <si>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</si>
  <si>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</si>
  <si>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</si>
  <si>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</si>
  <si>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</si>
  <si>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</si>
  <si>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</si>
  <si>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</si>
  <si>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</si>
  <si>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</si>
  <si>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</si>
  <si>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</si>
  <si>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</si>
  <si>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</si>
  <si>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</si>
  <si>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</si>
  <si>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</si>
  <si>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</si>
  <si>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</si>
  <si>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</si>
  <si>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</si>
  <si>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</si>
  <si>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</si>
  <si>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</si>
  <si>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</si>
  <si>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</si>
  <si>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</si>
  <si>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</si>
  <si>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</si>
  <si>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</si>
  <si>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</si>
  <si>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</si>
  <si>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</si>
  <si>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</si>
  <si>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</si>
  <si>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</si>
  <si>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</si>
  <si>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</si>
  <si>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</si>
  <si>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</si>
  <si>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</si>
  <si>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</si>
  <si>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</si>
  <si>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</si>
  <si>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</si>
  <si>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</si>
  <si>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</si>
  <si>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</si>
  <si>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</si>
  <si>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</si>
  <si>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</si>
  <si>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</si>
  <si>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</si>
  <si>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</si>
  <si>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</si>
  <si>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</si>
  <si>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</si>
  <si>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</si>
  <si>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</si>
  <si>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</si>
  <si>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</si>
  <si>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</si>
  <si>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</si>
  <si>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</si>
  <si>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</si>
  <si>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</si>
  <si>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</si>
  <si>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</si>
  <si>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</si>
  <si>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</si>
  <si>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</si>
  <si>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</si>
  <si>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</si>
  <si>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</si>
  <si>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</si>
  <si>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</si>
  <si>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</si>
  <si>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</si>
  <si>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</si>
  <si>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</si>
  <si>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</si>
  <si>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</si>
  <si>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</si>
  <si>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</si>
  <si>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</si>
  <si>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</si>
  <si>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</si>
  <si>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</si>
  <si>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</si>
  <si>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</si>
  <si>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</si>
  <si>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</si>
  <si>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</si>
  <si>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</si>
  <si>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</si>
  <si>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</si>
  <si>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</si>
  <si>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</si>
  <si>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</si>
  <si>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</si>
  <si>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</si>
  <si>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</si>
  <si>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</si>
  <si>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</si>
  <si>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</si>
  <si>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</si>
  <si>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</si>
  <si>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</si>
  <si>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</si>
  <si>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</si>
  <si>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</si>
  <si>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</si>
  <si>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</si>
  <si>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</si>
  <si>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</si>
  <si>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</si>
  <si>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</si>
  <si>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</si>
  <si>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</si>
  <si>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</si>
  <si>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</si>
  <si>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</si>
  <si>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</si>
  <si>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</si>
  <si>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</si>
  <si>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</si>
  <si>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</si>
  <si>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</si>
  <si>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</si>
  <si>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</si>
  <si>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</si>
  <si>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</si>
  <si>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</si>
  <si>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</si>
  <si>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</si>
  <si>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</si>
  <si>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</si>
  <si>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</si>
  <si>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</si>
  <si>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</si>
  <si>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</si>
  <si>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</si>
  <si>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</si>
  <si>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</si>
  <si>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</si>
  <si>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</si>
  <si>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</si>
  <si>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</si>
  <si>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</si>
  <si>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</si>
  <si>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</si>
  <si>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</si>
  <si>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</si>
  <si>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</si>
  <si>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</si>
  <si>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</si>
  <si>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</si>
  <si>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</si>
  <si>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</si>
  <si>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</si>
  <si>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</si>
  <si>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</si>
  <si>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</si>
  <si>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</si>
  <si>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</si>
  <si>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</si>
  <si>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</si>
  <si>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</si>
  <si>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</si>
  <si>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</si>
  <si>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</si>
  <si>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</si>
  <si>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</si>
  <si>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</si>
  <si>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</si>
  <si>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</si>
  <si>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</si>
  <si>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</si>
  <si>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</si>
  <si>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</si>
  <si>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</si>
  <si>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</si>
  <si>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</si>
  <si>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</si>
  <si>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</si>
  <si>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</si>
  <si>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</si>
  <si>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</si>
  <si>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</si>
  <si>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</si>
  <si>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</si>
  <si>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</si>
  <si>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</si>
  <si>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</si>
  <si>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</si>
  <si>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</si>
  <si>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</si>
  <si>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</si>
  <si>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</si>
  <si>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</si>
  <si>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</si>
  <si>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</si>
  <si>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</si>
  <si>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</si>
  <si>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</si>
  <si>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</si>
  <si>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</si>
  <si>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</si>
  <si>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</si>
  <si>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</si>
  <si>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</si>
  <si>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</si>
  <si>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</si>
  <si>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</si>
  <si>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</si>
  <si>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</si>
  <si>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</si>
  <si>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</si>
  <si>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</si>
  <si>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</si>
  <si>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</si>
  <si>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</si>
  <si>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</si>
  <si>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</si>
  <si>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</si>
  <si>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</si>
  <si>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</si>
  <si>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</si>
  <si>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</si>
  <si>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</si>
  <si>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</si>
  <si>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</si>
  <si>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</si>
  <si>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</si>
  <si>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</si>
  <si>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</si>
  <si>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</si>
  <si>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</si>
  <si>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</si>
  <si>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</si>
  <si>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</si>
  <si>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</si>
  <si>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</si>
  <si>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</si>
  <si>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</si>
  <si>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</si>
  <si>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</si>
  <si>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</si>
  <si>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</si>
  <si>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</si>
  <si>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</si>
  <si>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</si>
  <si>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</si>
  <si>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</si>
  <si>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</si>
  <si>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</si>
  <si>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</si>
  <si>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</si>
  <si>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</si>
  <si>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</si>
  <si>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</si>
  <si>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</si>
  <si>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</si>
  <si>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</si>
  <si>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</si>
  <si>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</si>
  <si>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</si>
  <si>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</si>
  <si>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</si>
  <si>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</si>
  <si>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</si>
  <si>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</si>
  <si>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</si>
  <si>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</si>
  <si>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</si>
  <si>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</si>
  <si>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</si>
  <si>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</si>
  <si>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</si>
  <si>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</si>
  <si>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</si>
  <si>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</si>
  <si>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</si>
  <si>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</si>
  <si>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</si>
  <si>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</si>
  <si>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</si>
  <si>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</si>
  <si>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</si>
  <si>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</si>
  <si>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</si>
  <si>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</si>
  <si>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</si>
  <si>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</si>
  <si>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</si>
  <si>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</si>
  <si>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</si>
  <si>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</si>
  <si>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</si>
  <si>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</si>
  <si>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</si>
  <si>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</si>
  <si>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</si>
  <si>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</si>
  <si>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</si>
  <si>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</si>
  <si>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</si>
  <si>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</si>
  <si>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</si>
  <si>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</si>
  <si>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</si>
  <si>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</si>
  <si>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</si>
  <si>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</si>
  <si>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</si>
  <si>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</si>
  <si>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</si>
  <si>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</si>
  <si>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</si>
  <si>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</si>
  <si>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</si>
  <si>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</si>
  <si>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</si>
  <si>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</si>
  <si>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</si>
  <si>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</si>
  <si>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</si>
  <si>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</si>
  <si>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</si>
  <si>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</si>
  <si>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</si>
  <si>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</si>
  <si>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</si>
  <si>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</si>
  <si>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</si>
  <si>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</si>
  <si>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</si>
  <si>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</si>
  <si>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</si>
  <si>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</si>
  <si>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</si>
  <si>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</si>
  <si>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</si>
  <si>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</si>
  <si>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</si>
  <si>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</si>
  <si>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</si>
  <si>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</si>
  <si>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</si>
  <si>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</si>
  <si>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</si>
  <si>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</si>
  <si>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</si>
  <si>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</si>
  <si>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</si>
  <si>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</si>
  <si>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</si>
  <si>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</si>
  <si>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</si>
  <si>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</si>
  <si>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</si>
  <si>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</si>
  <si>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</si>
  <si>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</si>
  <si>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</si>
  <si>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</si>
  <si>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</si>
  <si>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</si>
  <si>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</si>
  <si>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</si>
  <si>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</si>
  <si>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</si>
  <si>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</si>
  <si>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</si>
  <si>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</si>
  <si>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</si>
  <si>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</si>
  <si>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</si>
  <si>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</si>
  <si>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</si>
  <si>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</si>
  <si>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</si>
  <si>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</si>
  <si>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</si>
  <si>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</si>
  <si>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</si>
  <si>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</si>
  <si>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</si>
  <si>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</si>
  <si>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</si>
  <si>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</si>
  <si>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</si>
  <si>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</si>
  <si>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</si>
  <si>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</si>
  <si>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</si>
  <si>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</si>
  <si>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</si>
  <si>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</si>
  <si>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</si>
  <si>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</si>
  <si>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</si>
  <si>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</si>
  <si>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</si>
  <si>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</si>
  <si>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</si>
  <si>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</si>
  <si>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</si>
  <si>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</si>
  <si>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</si>
  <si>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</si>
  <si>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</si>
  <si>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</si>
  <si>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</si>
  <si>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</si>
  <si>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</si>
  <si>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</si>
  <si>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</si>
  <si>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</si>
  <si>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</si>
  <si>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</si>
  <si>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</si>
  <si>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</si>
  <si>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</si>
  <si>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</si>
  <si>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</si>
  <si>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</si>
  <si>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</si>
  <si>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</si>
  <si>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</si>
  <si>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</si>
  <si>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</si>
  <si>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</si>
  <si>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</si>
  <si>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</si>
  <si>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</si>
  <si>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</si>
  <si>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</si>
  <si>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</si>
  <si>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</si>
  <si>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</si>
  <si>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</si>
  <si>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</si>
  <si>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</si>
  <si>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</si>
  <si>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</si>
  <si>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</si>
  <si>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</si>
  <si>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</si>
  <si>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</si>
  <si>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</si>
  <si>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</si>
  <si>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</si>
  <si>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</si>
  <si>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</si>
  <si>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</si>
  <si>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</si>
  <si>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</si>
  <si>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</si>
  <si>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</si>
  <si>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</si>
  <si>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</si>
  <si>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</si>
  <si>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</si>
  <si>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</si>
  <si>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</si>
  <si>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</si>
  <si>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</si>
  <si>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</si>
  <si>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</si>
  <si>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</si>
  <si>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</si>
  <si>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</si>
  <si>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</si>
  <si>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</si>
  <si>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</si>
  <si>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</si>
  <si>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</si>
  <si>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</si>
  <si>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</si>
  <si>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</si>
  <si>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</si>
  <si>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</si>
  <si>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</si>
  <si>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</si>
  <si>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</si>
  <si>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</si>
  <si>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</si>
  <si>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</si>
  <si>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</si>
  <si>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</si>
  <si>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</si>
  <si>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</si>
  <si>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</si>
  <si>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</si>
  <si>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</si>
  <si>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</si>
  <si>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</si>
  <si>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</si>
  <si>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</si>
  <si>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</si>
  <si>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</si>
  <si>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</si>
  <si>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</si>
  <si>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</si>
  <si>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</si>
  <si>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</si>
  <si>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</si>
  <si>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</si>
  <si>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</si>
  <si>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</si>
  <si>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</si>
  <si>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</si>
  <si>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</si>
  <si>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</si>
  <si>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</si>
  <si>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</si>
  <si>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</si>
  <si>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</si>
  <si>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</si>
  <si>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</si>
  <si>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</si>
  <si>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</si>
  <si>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</si>
  <si>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</si>
  <si>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</si>
  <si>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</si>
  <si>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</si>
  <si>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</si>
  <si>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</si>
  <si>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</si>
  <si>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</si>
  <si>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</si>
  <si>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</si>
  <si>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</si>
  <si>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</si>
  <si>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</si>
  <si>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</si>
  <si>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</si>
  <si>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</si>
  <si>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</si>
  <si>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</si>
  <si>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</si>
  <si>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</si>
  <si>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</si>
  <si>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</si>
  <si>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</si>
  <si>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</si>
  <si>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</si>
  <si>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</si>
  <si>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</si>
  <si>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</si>
  <si>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</si>
  <si>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</si>
  <si>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</si>
  <si>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</si>
  <si>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</si>
  <si>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</si>
  <si>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</si>
  <si>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</si>
  <si>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</si>
  <si>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</si>
  <si>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</si>
  <si>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</si>
  <si>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</si>
  <si>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</si>
  <si>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</si>
  <si>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</si>
  <si>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</si>
  <si>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</si>
  <si>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</si>
  <si>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</si>
  <si>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</si>
  <si>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</si>
  <si>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</si>
  <si>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</si>
  <si>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</si>
  <si>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</si>
  <si>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</si>
  <si>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</si>
  <si>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</si>
  <si>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</si>
  <si>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</si>
  <si>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</si>
  <si>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</si>
  <si>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</si>
  <si>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</si>
  <si>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</si>
  <si>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</si>
  <si>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</si>
  <si>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</si>
  <si>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</si>
  <si>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</si>
  <si>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</si>
  <si>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</si>
  <si>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</si>
  <si>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</si>
  <si>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</si>
  <si>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</si>
  <si>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</si>
  <si>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</si>
  <si>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</si>
  <si>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</si>
  <si>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</si>
  <si>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</si>
  <si>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</si>
  <si>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</si>
  <si>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</si>
  <si>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</si>
  <si>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</si>
  <si>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</si>
  <si>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</si>
  <si>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</si>
  <si>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</si>
  <si>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</si>
  <si>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</si>
  <si>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</si>
  <si>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</si>
  <si>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</si>
  <si>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</si>
  <si>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</si>
  <si>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</si>
  <si>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</si>
  <si>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</si>
  <si>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</si>
  <si>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</si>
  <si>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</si>
  <si>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</si>
  <si>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</si>
  <si>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</si>
  <si>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</si>
  <si>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</si>
  <si>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</si>
  <si>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</si>
  <si>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</si>
  <si>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</si>
  <si>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</si>
  <si>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</si>
  <si>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</si>
  <si>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</si>
  <si>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</si>
  <si>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</si>
  <si>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</si>
  <si>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</si>
  <si>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</si>
  <si>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</si>
  <si>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</si>
  <si>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</si>
  <si>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</si>
  <si>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</si>
  <si>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</si>
  <si>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</si>
  <si>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</si>
  <si>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</si>
  <si>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</si>
  <si>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</si>
  <si>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</si>
  <si>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</si>
  <si>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</si>
  <si>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</si>
  <si>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</si>
  <si>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</si>
  <si>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</si>
  <si>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</si>
  <si>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</si>
  <si>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</si>
  <si>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</si>
  <si>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</si>
  <si>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</si>
  <si>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</si>
  <si>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</si>
  <si>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</si>
  <si>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</si>
  <si>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</si>
  <si>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</si>
  <si>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</si>
  <si>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</si>
  <si>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</si>
  <si>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</si>
  <si>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</si>
  <si>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</si>
  <si>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</si>
  <si>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</si>
  <si>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</si>
  <si>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</si>
  <si>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</si>
  <si>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</si>
  <si>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</si>
  <si>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</si>
  <si>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</si>
  <si>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</si>
  <si>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</si>
  <si>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</si>
  <si>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</si>
  <si>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</si>
  <si>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</si>
  <si>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</si>
  <si>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</si>
  <si>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</si>
  <si>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</si>
  <si>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</si>
  <si>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</si>
  <si>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</si>
  <si>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</si>
  <si>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</si>
  <si>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</si>
  <si>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</si>
  <si>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</si>
  <si>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</si>
  <si>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</si>
  <si>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</si>
  <si>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</si>
  <si>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</si>
  <si>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</si>
  <si>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</si>
  <si>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</si>
  <si>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</si>
  <si>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</si>
  <si>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</si>
  <si>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</si>
  <si>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</si>
  <si>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</si>
  <si>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</si>
  <si>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</si>
  <si>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</si>
  <si>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</si>
  <si>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</si>
  <si>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</si>
  <si>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</si>
  <si>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</si>
  <si>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</si>
  <si>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</si>
  <si>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</si>
  <si>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</si>
  <si>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</si>
  <si>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</si>
  <si>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</si>
  <si>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</si>
  <si>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</si>
  <si>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</si>
  <si>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</si>
  <si>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</si>
  <si>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</si>
  <si>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</si>
  <si>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</si>
  <si>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</si>
  <si>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</si>
  <si>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</si>
  <si>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</si>
  <si>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</si>
  <si>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</si>
  <si>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</si>
  <si>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</si>
  <si>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</si>
  <si>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</si>
  <si>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</si>
  <si>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</si>
  <si>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</si>
  <si>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</si>
  <si>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</si>
  <si>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</si>
  <si>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</si>
  <si>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</si>
  <si>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</si>
  <si>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</si>
  <si>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</si>
  <si>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</si>
  <si>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</si>
  <si>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</si>
  <si>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</si>
  <si>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</si>
  <si>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</si>
  <si>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</si>
  <si>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</si>
  <si>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</si>
  <si>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</si>
  <si>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</si>
  <si>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</si>
  <si>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</si>
  <si>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</si>
  <si>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</si>
  <si>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</si>
  <si>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</si>
  <si>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</si>
  <si>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</si>
  <si>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</si>
  <si>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</si>
  <si>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</si>
  <si>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</si>
  <si>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</si>
  <si>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</si>
  <si>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</si>
  <si>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</si>
  <si>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</si>
  <si>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</si>
  <si>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</si>
  <si>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</si>
  <si>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</si>
  <si>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</si>
  <si>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</si>
  <si>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</si>
  <si>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</si>
  <si>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</si>
  <si>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</si>
  <si>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</si>
  <si>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</si>
  <si>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</si>
  <si>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</si>
  <si>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</si>
  <si>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</si>
  <si>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</si>
  <si>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</si>
  <si>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</si>
  <si>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</si>
  <si>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</si>
  <si>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</si>
  <si>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</si>
  <si>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</si>
  <si>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</si>
  <si>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</si>
  <si>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</si>
  <si>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</si>
  <si>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</si>
  <si>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</si>
  <si>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</si>
  <si>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</si>
  <si>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</si>
  <si>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</si>
  <si>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</si>
  <si>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</si>
  <si>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</si>
  <si>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</si>
  <si>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</si>
  <si>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</si>
  <si>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</si>
  <si>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</si>
  <si>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</si>
  <si>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</si>
  <si>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</si>
  <si>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</si>
  <si>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</si>
  <si>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</si>
  <si>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</si>
  <si>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</si>
  <si>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</si>
  <si>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</si>
  <si>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</si>
  <si>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</si>
  <si>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</si>
  <si>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</si>
  <si>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</si>
  <si>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</si>
  <si>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</si>
  <si>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</si>
  <si>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</si>
  <si>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</si>
  <si>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</si>
  <si>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</si>
  <si>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</si>
  <si>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</si>
  <si>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</si>
  <si>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</si>
  <si>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</si>
  <si>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</si>
  <si>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</si>
  <si>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</si>
  <si>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</si>
  <si>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</si>
  <si>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</si>
  <si>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</si>
  <si>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</si>
  <si>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</si>
  <si>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</si>
  <si>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</si>
  <si>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</si>
  <si>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</si>
  <si>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</si>
  <si>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</si>
  <si>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</si>
  <si>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</si>
  <si>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</si>
  <si>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</si>
  <si>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</si>
  <si>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</si>
  <si>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</si>
  <si>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</si>
  <si>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</si>
  <si>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</si>
  <si>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</si>
  <si>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</si>
  <si>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</si>
  <si>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</si>
  <si>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</si>
  <si>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</si>
  <si>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</si>
  <si>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</si>
  <si>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</si>
  <si>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</si>
  <si>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</si>
  <si>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</si>
  <si>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</si>
  <si>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</si>
  <si>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</si>
  <si>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</si>
  <si>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</si>
  <si>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</si>
  <si>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</si>
  <si>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</si>
  <si>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</si>
  <si>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</si>
  <si>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</si>
  <si>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</si>
  <si>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</si>
  <si>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</si>
  <si>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</si>
  <si>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</si>
  <si>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</si>
  <si>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</si>
  <si>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</si>
  <si>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</si>
  <si>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</si>
  <si>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</si>
  <si>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</si>
  <si>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</si>
  <si>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</si>
  <si>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</si>
  <si>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</si>
  <si>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</si>
  <si>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</si>
  <si>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</si>
  <si>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</si>
  <si>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</si>
  <si>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</si>
  <si>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</si>
  <si>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</si>
  <si>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</si>
  <si>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</si>
  <si>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</si>
  <si>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</si>
  <si>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</si>
  <si>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</si>
  <si>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</si>
  <si>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</si>
  <si>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</si>
  <si>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</si>
  <si>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</si>
  <si>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</si>
  <si>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</si>
  <si>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</si>
  <si>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</si>
  <si>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</si>
  <si>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</si>
  <si>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</si>
  <si>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</si>
  <si>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</si>
  <si>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</si>
  <si>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</si>
  <si>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</si>
  <si>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</si>
  <si>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</si>
  <si>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</si>
  <si>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</si>
  <si>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</si>
  <si>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</si>
  <si>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</si>
  <si>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</si>
  <si>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</si>
  <si>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</si>
  <si>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</si>
  <si>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</si>
  <si>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</si>
  <si>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</si>
  <si>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</si>
  <si>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</si>
  <si>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</si>
  <si>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</si>
  <si>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</si>
  <si>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</si>
  <si>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</si>
  <si>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</si>
  <si>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</si>
  <si>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</si>
  <si>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</si>
  <si>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</si>
  <si>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</si>
  <si>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</si>
  <si>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</si>
  <si>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</si>
  <si>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</si>
  <si>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</si>
  <si>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</si>
  <si>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</si>
  <si>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</si>
  <si>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</si>
  <si>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</si>
  <si>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</si>
  <si>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</si>
  <si>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</si>
  <si>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</si>
  <si>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</si>
  <si>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</si>
  <si>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</si>
  <si>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</si>
  <si>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</si>
  <si>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</si>
  <si>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</si>
  <si>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</si>
  <si>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</si>
  <si>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</si>
  <si>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</si>
  <si>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</si>
  <si>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</si>
  <si>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</si>
  <si>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</si>
  <si>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</si>
  <si>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</si>
  <si>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</si>
  <si>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</si>
  <si>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</si>
  <si>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</si>
  <si>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</si>
  <si>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</si>
  <si>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</si>
  <si>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</si>
  <si>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</si>
  <si>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</si>
  <si>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</si>
  <si>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</si>
  <si>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</si>
  <si>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</si>
  <si>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</si>
  <si>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</si>
  <si>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</si>
  <si>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</si>
  <si>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</si>
  <si>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</si>
  <si>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</si>
  <si>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</si>
  <si>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</si>
  <si>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</si>
  <si>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</si>
  <si>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</si>
  <si>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</si>
  <si>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</si>
  <si>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</si>
  <si>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</si>
  <si>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</si>
  <si>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</si>
  <si>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</si>
  <si>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</si>
  <si>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</si>
  <si>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</si>
  <si>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</si>
  <si>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</si>
  <si>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</si>
  <si>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</si>
  <si>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</si>
  <si>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</si>
  <si>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</si>
  <si>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</si>
  <si>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</si>
  <si>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</si>
  <si>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</si>
  <si>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</si>
  <si>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</si>
  <si>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</si>
  <si>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</si>
  <si>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</si>
  <si>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</si>
  <si>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</si>
  <si>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</si>
  <si>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</si>
  <si>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</si>
  <si>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</si>
  <si>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</si>
  <si>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</si>
  <si>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</si>
  <si>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</si>
  <si>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</si>
  <si>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</si>
  <si>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</si>
  <si>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</si>
  <si>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</si>
  <si>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</si>
  <si>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</si>
  <si>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</si>
  <si>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</si>
  <si>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</si>
  <si>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</si>
  <si>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</si>
  <si>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</si>
  <si>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</si>
  <si>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</si>
  <si>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</si>
  <si>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</si>
  <si>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</si>
  <si>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</si>
  <si>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</si>
  <si>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</si>
  <si>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</si>
  <si>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</si>
  <si>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</si>
  <si>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</si>
  <si>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</si>
  <si>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</si>
  <si>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</si>
  <si>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</si>
  <si>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</si>
  <si>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</si>
  <si>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</si>
  <si>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</si>
  <si>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</si>
  <si>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</si>
  <si>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</si>
  <si>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</si>
  <si>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</si>
  <si>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</si>
  <si>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</si>
  <si>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</si>
  <si>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</si>
  <si>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</si>
  <si>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</si>
  <si>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</si>
  <si>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</si>
  <si>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</si>
  <si>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</si>
  <si>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</si>
  <si>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</si>
  <si>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</si>
  <si>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</si>
  <si>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</si>
  <si>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</si>
  <si>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</si>
  <si>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</si>
  <si>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</si>
  <si>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</si>
  <si>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</si>
  <si>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</si>
  <si>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</si>
  <si>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</si>
  <si>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</si>
  <si>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</si>
  <si>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</si>
  <si>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</si>
  <si>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</si>
  <si>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</si>
  <si>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</si>
  <si>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</si>
  <si>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</si>
  <si>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</si>
  <si>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</si>
  <si>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</si>
  <si>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</si>
  <si>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</si>
  <si>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</si>
  <si>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</si>
  <si>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</si>
  <si>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</si>
  <si>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</si>
  <si>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</si>
  <si>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</si>
  <si>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</si>
  <si>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</si>
  <si>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</si>
  <si>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</si>
  <si>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</si>
  <si>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</si>
  <si>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</si>
  <si>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</si>
  <si>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</si>
  <si>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</si>
  <si>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</si>
  <si>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</si>
  <si>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</si>
  <si>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</si>
  <si>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</si>
  <si>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</si>
  <si>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</si>
  <si>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</si>
  <si>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</si>
  <si>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</si>
  <si>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</si>
  <si>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</si>
  <si>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</si>
  <si>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</si>
  <si>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</si>
  <si>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</si>
  <si>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</si>
  <si>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</si>
  <si>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</si>
  <si>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</si>
  <si>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</si>
  <si>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</si>
  <si>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</si>
  <si>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</si>
  <si>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</si>
  <si>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</si>
  <si>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</si>
  <si>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</si>
  <si>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</si>
  <si>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</si>
  <si>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</si>
  <si>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</si>
  <si>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</si>
  <si>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</si>
  <si>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</si>
  <si>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</si>
  <si>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</si>
  <si>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</si>
  <si>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</si>
  <si>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</si>
  <si>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</si>
  <si>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</si>
  <si>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</si>
  <si>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</si>
  <si>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</si>
  <si>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</si>
  <si>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</si>
  <si>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</si>
  <si>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</si>
  <si>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</si>
  <si>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</si>
  <si>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</si>
  <si>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</si>
  <si>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</si>
  <si>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</si>
  <si>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</si>
  <si>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</si>
  <si>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</si>
  <si>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</si>
  <si>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</si>
  <si>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</si>
  <si>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</si>
  <si>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</si>
  <si>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</si>
  <si>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</si>
  <si>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</si>
  <si>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</si>
  <si>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</si>
  <si>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</si>
  <si>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</si>
  <si>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</si>
  <si>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</si>
  <si>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</si>
  <si>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</si>
  <si>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</si>
  <si>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</si>
  <si>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</si>
  <si>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</si>
  <si>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</si>
  <si>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</si>
  <si>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</si>
  <si>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</si>
  <si>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</si>
  <si>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</si>
  <si>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</si>
  <si>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</si>
  <si>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</si>
  <si>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</si>
  <si>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</si>
  <si>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</si>
  <si>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</si>
  <si>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</si>
  <si>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</si>
  <si>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</si>
  <si>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</si>
  <si>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</si>
  <si>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</si>
  <si>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</si>
  <si>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</si>
  <si>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</si>
  <si>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</si>
  <si>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</si>
  <si>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</si>
  <si>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</si>
  <si>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</si>
  <si>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</si>
  <si>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</si>
  <si>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</si>
  <si>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</si>
  <si>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</si>
  <si>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</si>
  <si>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</si>
  <si>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</si>
  <si>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</si>
  <si>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</si>
  <si>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</si>
  <si>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</si>
  <si>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</si>
  <si>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</si>
  <si>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</si>
  <si>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</si>
  <si>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</si>
  <si>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</si>
  <si>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</si>
  <si>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</si>
  <si>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</si>
  <si>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</si>
  <si>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</si>
  <si>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</si>
  <si>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</si>
  <si>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</si>
  <si>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</si>
  <si>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</si>
  <si>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</si>
  <si>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</si>
  <si>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</si>
  <si>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</si>
  <si>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</si>
  <si>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</si>
  <si>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</si>
  <si>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</si>
  <si>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</si>
  <si>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</si>
  <si>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</si>
  <si>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</si>
  <si>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</si>
  <si>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</si>
  <si>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</si>
  <si>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</si>
  <si>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</si>
  <si>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</si>
  <si>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</si>
  <si>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</si>
  <si>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</si>
  <si>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</si>
  <si>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</si>
  <si>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</si>
  <si>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</si>
  <si>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</si>
  <si>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</si>
  <si>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</si>
  <si>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</si>
  <si>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</si>
  <si>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</si>
  <si>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</si>
  <si>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</si>
  <si>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</si>
  <si>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</si>
  <si>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</si>
  <si>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</si>
  <si>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</si>
  <si>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</si>
  <si>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</si>
  <si>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</si>
  <si>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</si>
  <si>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</si>
  <si>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</si>
  <si>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</si>
  <si>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</si>
  <si>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</si>
  <si>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</si>
  <si>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</si>
  <si>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</si>
  <si>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</si>
  <si>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</si>
  <si>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</si>
  <si>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</si>
  <si>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</si>
  <si>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</si>
  <si>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</si>
  <si>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</si>
  <si>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</si>
  <si>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</si>
  <si>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</si>
  <si>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</si>
  <si>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</si>
  <si>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</si>
  <si>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</si>
  <si>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</si>
  <si>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</si>
  <si>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</si>
  <si>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</si>
  <si>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</si>
  <si>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</si>
  <si>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</si>
  <si>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</si>
  <si>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</si>
  <si>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</si>
  <si>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</si>
  <si>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</si>
  <si>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</si>
  <si>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</si>
  <si>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</si>
  <si>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</si>
  <si>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</si>
  <si>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</si>
  <si>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</si>
  <si>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</si>
  <si>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</si>
  <si>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</si>
  <si>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</si>
  <si>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</si>
  <si>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</si>
  <si>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</si>
  <si>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</si>
  <si>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</si>
  <si>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</si>
  <si>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</si>
  <si>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</si>
  <si>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</si>
  <si>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</si>
  <si>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</si>
  <si>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</si>
  <si>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</si>
  <si>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</si>
  <si>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</si>
  <si>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</si>
  <si>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</si>
  <si>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</si>
  <si>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</si>
  <si>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</si>
  <si>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</si>
  <si>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</si>
  <si>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</si>
  <si>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</si>
  <si>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</si>
  <si>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</si>
  <si>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</si>
  <si>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</si>
  <si>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</si>
  <si>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</si>
  <si>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</si>
  <si>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</si>
  <si>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</si>
  <si>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</si>
  <si>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</si>
  <si>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</si>
  <si>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</si>
  <si>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</si>
  <si>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</si>
  <si>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</si>
  <si>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</si>
  <si>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</si>
  <si>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</si>
  <si>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</si>
  <si>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</si>
  <si>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</si>
  <si>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</si>
  <si>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</si>
  <si>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</si>
  <si>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</si>
  <si>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</si>
  <si>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</si>
  <si>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</si>
  <si>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</si>
  <si>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</si>
  <si>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</si>
  <si>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</si>
  <si>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</si>
  <si>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</si>
  <si>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</si>
  <si>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</si>
  <si>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</si>
  <si>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</si>
  <si>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</si>
  <si>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</si>
  <si>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</si>
  <si>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</si>
  <si>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</si>
  <si>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</si>
  <si>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</si>
  <si>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</si>
  <si>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</si>
  <si>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</si>
  <si>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</si>
  <si>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</si>
  <si>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</si>
  <si>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</si>
  <si>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</si>
  <si>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</si>
  <si>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</si>
  <si>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</si>
  <si>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</si>
  <si>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</si>
  <si>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</si>
  <si>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</si>
  <si>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</si>
  <si>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</si>
  <si>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</si>
  <si>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</si>
  <si>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</si>
  <si>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</si>
  <si>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</si>
  <si>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</si>
  <si>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</si>
  <si>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</si>
  <si>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</si>
  <si>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</si>
  <si>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</si>
  <si>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</si>
  <si>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</si>
  <si>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</si>
  <si>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</si>
  <si>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</si>
  <si>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</si>
  <si>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</si>
  <si>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</si>
  <si>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</si>
  <si>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</si>
  <si>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</si>
  <si>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</si>
  <si>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</si>
  <si>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</si>
  <si>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</si>
  <si>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</si>
  <si>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</si>
  <si>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</si>
  <si>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</si>
  <si>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</si>
  <si>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</si>
  <si>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</si>
  <si>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</si>
  <si>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</si>
  <si>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</si>
  <si>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</si>
  <si>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</si>
  <si>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</si>
  <si>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</si>
  <si>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</si>
  <si>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</si>
  <si>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</si>
  <si>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</si>
  <si>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</si>
  <si>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</si>
  <si>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</si>
  <si>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</si>
  <si>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</si>
  <si>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</si>
  <si>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</si>
  <si>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</si>
  <si>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</si>
  <si>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</si>
  <si>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</si>
  <si>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</si>
  <si>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</si>
  <si>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</si>
  <si>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</si>
  <si>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</si>
  <si>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</si>
  <si>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</si>
  <si>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</si>
  <si>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</si>
  <si>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</si>
  <si>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</si>
  <si>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</si>
  <si>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</si>
  <si>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</si>
  <si>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</si>
  <si>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</si>
  <si>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</si>
  <si>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</si>
  <si>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</si>
  <si>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</si>
  <si>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</si>
  <si>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</si>
  <si>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</si>
  <si>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</si>
  <si>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</si>
  <si>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</si>
  <si>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</si>
  <si>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</si>
  <si>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</si>
  <si>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</si>
  <si>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</si>
  <si>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</si>
  <si>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</si>
  <si>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</si>
  <si>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</si>
  <si>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</si>
  <si>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</si>
  <si>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</si>
  <si>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</si>
  <si>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</si>
  <si>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</si>
  <si>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</si>
  <si>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</si>
  <si>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</si>
  <si>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</si>
  <si>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</si>
  <si>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</si>
  <si>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</si>
  <si>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</si>
  <si>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</si>
  <si>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</si>
  <si>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</si>
  <si>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</si>
  <si>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</si>
  <si>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</si>
  <si>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</si>
  <si>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</si>
  <si>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</si>
  <si>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</si>
  <si>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</si>
  <si>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</si>
  <si>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</si>
  <si>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</si>
  <si>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</si>
  <si>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</si>
  <si>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</si>
  <si>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</si>
  <si>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</si>
  <si>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</si>
  <si>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</si>
  <si>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</si>
  <si>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</si>
  <si>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</si>
  <si>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</si>
  <si>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</si>
  <si>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</si>
  <si>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</si>
  <si>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</si>
  <si>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</si>
  <si>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</si>
  <si>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</si>
  <si>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</si>
  <si>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</si>
  <si>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</si>
  <si>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</si>
  <si>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</si>
  <si>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</si>
  <si>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</si>
  <si>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</si>
  <si>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</si>
  <si>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</si>
  <si>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</si>
  <si>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</si>
  <si>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</si>
  <si>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</si>
  <si>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</si>
  <si>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</si>
  <si>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</si>
  <si>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</si>
  <si>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</si>
  <si>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</si>
  <si>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</si>
  <si>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</si>
  <si>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</si>
  <si>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</si>
  <si>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</si>
  <si>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</si>
  <si>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</si>
  <si>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</si>
  <si>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</si>
  <si>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</si>
  <si>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</si>
  <si>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</si>
  <si>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</si>
  <si>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</si>
  <si>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</si>
  <si>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</si>
  <si>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</si>
  <si>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</si>
  <si>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</si>
  <si>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</si>
  <si>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</si>
  <si>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</si>
  <si>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</si>
  <si>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</si>
  <si>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</si>
  <si>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</si>
  <si>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</si>
  <si>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</si>
  <si>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</si>
  <si>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</si>
  <si>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</si>
  <si>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</si>
  <si>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</si>
  <si>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</si>
  <si>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</si>
  <si>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</si>
  <si>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</si>
  <si>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</si>
  <si>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</si>
  <si>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</si>
  <si>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</si>
  <si>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</si>
  <si>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</si>
  <si>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</si>
  <si>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</si>
  <si>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</si>
  <si>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</si>
  <si>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</si>
  <si>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</si>
  <si>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</si>
  <si>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</si>
  <si>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</si>
  <si>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</si>
  <si>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</si>
  <si>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</si>
  <si>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</si>
  <si>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</si>
  <si>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</si>
  <si>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</si>
  <si>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</si>
  <si>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</si>
  <si>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</si>
  <si>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</si>
  <si>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</si>
  <si>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</si>
  <si>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</si>
  <si>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</si>
  <si>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</si>
  <si>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</si>
  <si>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</si>
  <si>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</si>
  <si>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</si>
  <si>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</si>
  <si>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</si>
  <si>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</si>
  <si>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</si>
  <si>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</si>
  <si>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</si>
  <si>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</si>
  <si>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</si>
  <si>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</si>
  <si>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</si>
  <si>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</si>
  <si>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</si>
  <si>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</si>
  <si>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</si>
  <si>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</si>
  <si>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</si>
  <si>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</si>
  <si>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</si>
  <si>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</si>
  <si>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</si>
  <si>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</si>
  <si>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</si>
  <si>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</si>
  <si>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</si>
  <si>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</si>
  <si>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</si>
  <si>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</si>
  <si>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</si>
  <si>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</si>
  <si>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</si>
  <si>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</si>
  <si>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</si>
  <si>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</si>
  <si>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</si>
  <si>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</si>
  <si>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</si>
  <si>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</si>
  <si>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</si>
  <si>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</si>
  <si>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</si>
  <si>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</si>
  <si>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</si>
  <si>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</si>
  <si>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</si>
  <si>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</si>
  <si>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</si>
  <si>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</si>
  <si>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</si>
  <si>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</si>
  <si>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</si>
  <si>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</si>
  <si>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</si>
  <si>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</si>
  <si>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</si>
  <si>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</si>
  <si>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</si>
  <si>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</si>
  <si>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</si>
  <si>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</si>
  <si>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</si>
  <si>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</si>
  <si>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</si>
  <si>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</si>
  <si>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</si>
  <si>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</si>
  <si>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</si>
  <si>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</si>
  <si>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</si>
  <si>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</si>
  <si>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</si>
  <si>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</si>
  <si>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</si>
  <si>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</si>
  <si>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</si>
  <si>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</si>
  <si>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</si>
  <si>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</si>
  <si>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</si>
  <si>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</si>
  <si>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</si>
  <si>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</si>
  <si>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</si>
  <si>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</si>
  <si>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</si>
  <si>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</si>
  <si>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</si>
  <si>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</si>
  <si>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</si>
  <si>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</si>
  <si>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</si>
  <si>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</si>
  <si>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</si>
  <si>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</si>
  <si>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</si>
  <si>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</si>
  <si>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</si>
  <si>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</si>
  <si>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</si>
  <si>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</si>
  <si>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</si>
  <si>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</si>
  <si>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</si>
  <si>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</si>
  <si>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</si>
  <si>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</si>
  <si>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</si>
  <si>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</si>
  <si>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</si>
  <si>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</si>
  <si>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</si>
  <si>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</si>
  <si>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</si>
  <si>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</si>
  <si>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</si>
  <si>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</si>
  <si>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</si>
  <si>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</si>
  <si>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</si>
  <si>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</si>
  <si>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</si>
  <si>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</si>
  <si>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</si>
  <si>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</si>
  <si>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</si>
  <si>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</si>
  <si>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</si>
  <si>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</si>
  <si>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</si>
  <si>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</si>
  <si>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</si>
  <si>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</si>
  <si>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</si>
  <si>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</si>
  <si>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</si>
  <si>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</si>
  <si>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</si>
  <si>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</si>
  <si>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</si>
  <si>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</si>
  <si>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</si>
  <si>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</si>
  <si>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</si>
  <si>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</si>
  <si>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</si>
  <si>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</si>
  <si>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</si>
  <si>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</si>
  <si>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</si>
  <si>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</si>
  <si>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</si>
  <si>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</si>
  <si>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</si>
  <si>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</si>
  <si>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</si>
  <si>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</si>
  <si>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</si>
  <si>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</si>
  <si>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</si>
  <si>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</si>
  <si>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</si>
  <si>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</si>
  <si>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</si>
  <si>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</si>
  <si>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</si>
  <si>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</si>
  <si>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</si>
  <si>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</si>
  <si>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</si>
  <si>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</si>
  <si>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</si>
  <si>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</si>
  <si>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</si>
  <si>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</si>
  <si>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</si>
  <si>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</si>
  <si>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</si>
  <si>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</si>
  <si>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</si>
  <si>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</si>
  <si>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</si>
  <si>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</si>
  <si>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</si>
  <si>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</si>
  <si>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</si>
  <si>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</si>
  <si>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</si>
  <si>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</si>
  <si>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</si>
  <si>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</si>
  <si>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</si>
  <si>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</si>
  <si>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</si>
  <si>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</si>
  <si>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</si>
  <si>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</si>
  <si>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</si>
  <si>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</si>
  <si>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</si>
  <si>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</si>
  <si>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</si>
  <si>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</si>
  <si>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</si>
  <si>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</si>
  <si>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</si>
  <si>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</si>
  <si>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</si>
  <si>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</si>
  <si>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</si>
  <si>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</si>
  <si>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</si>
  <si>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</si>
  <si>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</si>
  <si>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</si>
  <si>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</si>
  <si>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</si>
  <si>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</si>
  <si>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</si>
  <si>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</si>
  <si>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</si>
  <si>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</si>
  <si>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</si>
  <si>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</si>
  <si>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</si>
  <si>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</si>
  <si>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</si>
  <si>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</si>
  <si>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</si>
  <si>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</si>
  <si>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</si>
  <si>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</si>
  <si>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</si>
  <si>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</si>
  <si>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</si>
  <si>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</si>
  <si>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</si>
  <si>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</si>
  <si>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</si>
  <si>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</si>
  <si>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</si>
  <si>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</si>
  <si>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</si>
  <si>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</si>
  <si>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</si>
  <si>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</si>
  <si>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</si>
  <si>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</si>
  <si>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</si>
  <si>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</si>
  <si>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</si>
  <si>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</si>
  <si>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</si>
  <si>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</si>
  <si>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</si>
  <si>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</si>
  <si>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</si>
  <si>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</si>
  <si>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</si>
  <si>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</si>
  <si>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</si>
  <si>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</si>
  <si>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</si>
  <si>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</si>
  <si>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</si>
  <si>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</si>
  <si>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</si>
  <si>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</si>
  <si>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</si>
  <si>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</si>
  <si>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</si>
  <si>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</si>
  <si>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</si>
  <si>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</si>
  <si>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</si>
  <si>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</si>
  <si>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</si>
  <si>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</si>
  <si>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</si>
  <si>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</si>
  <si>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</si>
  <si>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</si>
  <si>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</si>
  <si>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</si>
  <si>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</si>
  <si>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</si>
  <si>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</si>
  <si>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</si>
  <si>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</si>
  <si>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</si>
  <si>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</si>
  <si>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</si>
  <si>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</si>
  <si>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</si>
  <si>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</si>
  <si>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</si>
  <si>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</si>
  <si>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</si>
  <si>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</si>
  <si>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</si>
  <si>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</si>
  <si>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</si>
  <si>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</si>
  <si>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</si>
  <si>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</si>
  <si>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</si>
  <si>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</si>
  <si>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</si>
  <si>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</si>
  <si>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</si>
  <si>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</si>
  <si>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</si>
  <si>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</si>
  <si>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</si>
  <si>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</si>
  <si>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</si>
  <si>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</si>
  <si>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</si>
  <si>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</si>
  <si>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</si>
  <si>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</si>
  <si>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</si>
  <si>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</si>
  <si>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</si>
  <si>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</si>
  <si>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</si>
  <si>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</si>
  <si>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</si>
  <si>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</si>
  <si>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</si>
  <si>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</si>
  <si>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</si>
  <si>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</si>
  <si>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</si>
  <si>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</si>
  <si>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</si>
  <si>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</si>
  <si>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</si>
  <si>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</si>
  <si>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</si>
  <si>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</si>
  <si>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</si>
  <si>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</si>
  <si>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</si>
  <si>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</si>
  <si>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</si>
  <si>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</si>
  <si>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</si>
  <si>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</si>
  <si>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</si>
  <si>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</si>
  <si>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</si>
  <si>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</si>
  <si>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</si>
  <si>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</si>
  <si>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</si>
  <si>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</si>
  <si>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</si>
  <si>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</si>
  <si>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</si>
  <si>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</si>
  <si>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</si>
  <si>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</si>
  <si>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</si>
  <si>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</si>
  <si>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</si>
  <si>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</si>
  <si>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</si>
  <si>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</si>
  <si>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</si>
  <si>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</si>
  <si>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</si>
  <si>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</si>
  <si>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</si>
  <si>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</si>
  <si>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</si>
  <si>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</si>
  <si>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</si>
  <si>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</si>
  <si>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</si>
  <si>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</si>
  <si>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</si>
  <si>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</si>
  <si>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</si>
  <si>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</si>
  <si>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</si>
  <si>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</si>
  <si>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</si>
  <si>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</si>
  <si>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</si>
  <si>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</si>
  <si>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</si>
  <si>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</si>
  <si>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</si>
  <si>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</si>
  <si>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</si>
  <si>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</si>
  <si>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</si>
  <si>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</si>
  <si>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</si>
  <si>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</si>
  <si>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</si>
  <si>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</si>
  <si>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</si>
  <si>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</si>
  <si>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</si>
  <si>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</si>
  <si>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</si>
  <si>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</si>
  <si>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</si>
  <si>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</si>
  <si>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</si>
  <si>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</si>
  <si>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</si>
  <si>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</si>
  <si>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</si>
  <si>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</si>
  <si>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</si>
  <si>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</si>
  <si>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</si>
  <si>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</si>
  <si>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</si>
  <si>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</si>
  <si>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</si>
  <si>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</si>
  <si>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</si>
  <si>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</si>
  <si>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</si>
  <si>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</si>
  <si>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</si>
  <si>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</si>
  <si>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</si>
  <si>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</si>
  <si>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</si>
  <si>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</si>
  <si>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</si>
  <si>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</si>
  <si>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</si>
  <si>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</si>
  <si>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</si>
  <si>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</si>
  <si>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</si>
  <si>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</si>
  <si>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</si>
  <si>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</si>
  <si>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</si>
  <si>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</si>
  <si>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</si>
  <si>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</si>
  <si>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</si>
  <si>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</si>
  <si>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</si>
  <si>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</si>
  <si>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</si>
  <si>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</si>
  <si>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</si>
  <si>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</si>
  <si>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</si>
  <si>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</si>
  <si>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</si>
  <si>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</si>
  <si>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</si>
  <si>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</si>
  <si>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</si>
  <si>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</si>
  <si>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</si>
  <si>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</si>
  <si>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</si>
  <si>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</si>
  <si>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</si>
  <si>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</si>
  <si>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</si>
  <si>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</si>
  <si>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</si>
  <si>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</si>
  <si>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</si>
  <si>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</si>
  <si>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</si>
  <si>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</si>
  <si>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</si>
  <si>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</si>
  <si>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</si>
  <si>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</si>
  <si>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</si>
  <si>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</si>
  <si>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</si>
  <si>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</si>
  <si>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</si>
  <si>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</si>
  <si>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</si>
  <si>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</si>
  <si>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</si>
  <si>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</si>
  <si>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</si>
  <si>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</si>
  <si>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</si>
  <si>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</si>
  <si>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</si>
  <si>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</si>
  <si>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</si>
  <si>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</si>
  <si>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</si>
  <si>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</si>
  <si>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</si>
  <si>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</si>
  <si>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</si>
  <si>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</si>
  <si>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</si>
  <si>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</si>
  <si>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</si>
  <si>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</si>
  <si>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</si>
  <si>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</si>
  <si>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</si>
  <si>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</si>
  <si>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</si>
  <si>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</si>
  <si>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</si>
  <si>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</si>
  <si>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</si>
  <si>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</si>
  <si>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</si>
  <si>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</si>
  <si>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</si>
  <si>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</si>
  <si>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</si>
  <si>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</si>
  <si>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</si>
  <si>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</si>
  <si>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</si>
  <si>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</si>
  <si>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</si>
  <si>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</si>
  <si>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</si>
  <si>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</si>
  <si>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</si>
  <si>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</si>
  <si>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</si>
  <si>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</si>
  <si>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</si>
  <si>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</si>
  <si>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</si>
  <si>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</si>
  <si>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</si>
  <si>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</si>
  <si>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</si>
  <si>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</si>
  <si>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</si>
  <si>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</si>
  <si>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</si>
  <si>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</si>
  <si>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</si>
  <si>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</si>
  <si>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</si>
  <si>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</si>
  <si>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</si>
  <si>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</si>
  <si>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</si>
  <si>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</si>
  <si>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</si>
  <si>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</si>
  <si>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</si>
  <si>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</si>
  <si>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</si>
  <si>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</si>
  <si>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</si>
  <si>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</si>
  <si>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</si>
  <si>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</si>
  <si>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</si>
  <si>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</si>
  <si>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</si>
  <si>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</si>
  <si>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</si>
  <si>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</si>
  <si>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</si>
  <si>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</si>
  <si>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</si>
  <si>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</si>
  <si>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</si>
  <si>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</si>
  <si>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</si>
  <si>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</si>
  <si>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</si>
  <si>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</si>
  <si>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</si>
  <si>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</si>
  <si>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</si>
  <si>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</si>
  <si>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</si>
  <si>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</si>
  <si>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</si>
  <si>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</si>
  <si>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</si>
  <si>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</si>
  <si>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</si>
  <si>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</si>
  <si>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</si>
  <si>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</si>
  <si>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</si>
  <si>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</si>
  <si>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</si>
  <si>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</si>
  <si>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</si>
  <si>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</si>
  <si>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</si>
  <si>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</si>
  <si>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</si>
  <si>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</si>
  <si>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</si>
  <si>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</si>
  <si>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</si>
  <si>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</si>
  <si>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</si>
  <si>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</si>
  <si>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</si>
  <si>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</si>
  <si>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</si>
  <si>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</si>
  <si>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</si>
  <si>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</si>
  <si>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</si>
  <si>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</si>
  <si>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</si>
  <si>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</si>
  <si>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</si>
  <si>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</si>
  <si>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</si>
  <si>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</si>
  <si>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</si>
  <si>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</si>
  <si>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</si>
  <si>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</si>
  <si>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</si>
  <si>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</si>
  <si>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</si>
  <si>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</si>
  <si>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</si>
  <si>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</si>
  <si>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</si>
  <si>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</si>
  <si>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</si>
  <si>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</si>
  <si>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</si>
  <si>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</si>
  <si>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</si>
  <si>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</si>
  <si>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</si>
  <si>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</si>
  <si>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</si>
  <si>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</si>
  <si>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</si>
  <si>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</si>
  <si>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</si>
  <si>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</si>
  <si>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</si>
  <si>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</si>
  <si>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</si>
  <si>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</si>
  <si>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</si>
  <si>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</si>
  <si>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</si>
  <si>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</si>
  <si>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</si>
  <si>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</si>
  <si>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</si>
  <si>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</si>
  <si>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</si>
  <si>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</si>
  <si>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</si>
  <si>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</si>
  <si>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</si>
  <si>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</si>
  <si>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</si>
  <si>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</si>
  <si>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</si>
  <si>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</si>
  <si>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</si>
  <si>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</si>
  <si>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</si>
  <si>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</si>
  <si>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</si>
  <si>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</si>
  <si>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</si>
  <si>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</si>
  <si>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</si>
  <si>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</si>
  <si>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</si>
  <si>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</si>
  <si>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</si>
  <si>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</si>
  <si>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</si>
  <si>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</si>
  <si>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</si>
  <si>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</si>
  <si>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</si>
  <si>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</si>
  <si>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</si>
  <si>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</si>
  <si>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</si>
  <si>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</si>
  <si>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</si>
  <si>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</si>
  <si>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</si>
  <si>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</si>
  <si>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</si>
  <si>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</si>
  <si>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</si>
  <si>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</si>
  <si>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</si>
  <si>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</si>
  <si>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</si>
  <si>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</si>
  <si>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</si>
  <si>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</si>
  <si>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</si>
  <si>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</si>
  <si>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</si>
  <si>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</si>
  <si>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</si>
  <si>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</si>
  <si>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</si>
  <si>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</si>
  <si>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</si>
  <si>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</si>
  <si>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</si>
  <si>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</si>
  <si>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</si>
  <si>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</si>
  <si>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</si>
  <si>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</si>
  <si>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</si>
  <si>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</si>
  <si>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</si>
  <si>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</si>
  <si>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</si>
  <si>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</si>
  <si>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</si>
  <si>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</si>
  <si>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</si>
  <si>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</si>
  <si>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</si>
  <si>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</si>
  <si>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</si>
  <si>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</si>
  <si>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</si>
  <si>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</si>
  <si>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</si>
  <si>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</si>
  <si>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</si>
  <si>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</si>
  <si>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</si>
  <si>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</si>
  <si>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</si>
  <si>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</si>
  <si>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</si>
  <si>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</si>
  <si>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</si>
  <si>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</si>
  <si>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</si>
  <si>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</si>
  <si>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</si>
  <si>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</si>
  <si>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</si>
  <si>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</si>
  <si>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</si>
  <si>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</si>
  <si>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</si>
  <si>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</si>
  <si>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</si>
  <si>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</si>
  <si>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</si>
  <si>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</si>
  <si>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</si>
  <si>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</si>
  <si>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</si>
  <si>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</si>
  <si>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</si>
  <si>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</si>
  <si>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</si>
  <si>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</si>
  <si>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</si>
  <si>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</si>
  <si>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</si>
  <si>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</si>
  <si>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</si>
  <si>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</si>
  <si>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</si>
  <si>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</si>
  <si>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</si>
  <si>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</si>
  <si>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</si>
  <si>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</si>
  <si>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</si>
  <si>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</si>
  <si>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</si>
  <si>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</si>
  <si>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</si>
  <si>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</si>
  <si>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</si>
  <si>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</si>
  <si>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</si>
  <si>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</si>
  <si>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</si>
  <si>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</si>
  <si>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</si>
  <si>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</si>
  <si>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</si>
  <si>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</si>
  <si>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</si>
  <si>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</si>
  <si>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</si>
  <si>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</si>
  <si>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</si>
  <si>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</si>
  <si>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</si>
  <si>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</si>
  <si>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</si>
  <si>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</si>
  <si>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</si>
  <si>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</si>
  <si>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</si>
  <si>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</si>
  <si>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</si>
  <si>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</si>
  <si>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</si>
  <si>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</si>
  <si>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</si>
  <si>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</si>
  <si>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</si>
  <si>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</si>
  <si>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</si>
  <si>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</si>
  <si>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</si>
  <si>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</si>
  <si>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</si>
  <si>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</si>
  <si>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</si>
  <si>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</si>
  <si>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</si>
  <si>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</si>
  <si>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</si>
  <si>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</si>
  <si>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</si>
  <si>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</si>
  <si>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</si>
  <si>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</si>
  <si>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</si>
  <si>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</si>
  <si>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</si>
  <si>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</si>
  <si>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</si>
  <si>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</si>
  <si>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</si>
  <si>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</si>
  <si>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</si>
  <si>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</si>
  <si>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</si>
  <si>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</si>
  <si>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</si>
  <si>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</si>
  <si>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</si>
  <si>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</si>
  <si>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</si>
  <si>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</si>
  <si>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</si>
  <si>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</si>
  <si>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</si>
  <si>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</si>
  <si>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</si>
  <si>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</si>
  <si>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</si>
  <si>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</si>
  <si>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</si>
  <si>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</si>
  <si>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</si>
  <si>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</si>
  <si>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</si>
  <si>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</si>
  <si>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</si>
  <si>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</si>
  <si>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</si>
  <si>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</si>
  <si>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</si>
  <si>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</si>
  <si>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</si>
  <si>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</si>
  <si>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</si>
  <si>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</si>
  <si>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</si>
  <si>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</si>
  <si>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</si>
  <si>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</si>
  <si>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</si>
  <si>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</si>
  <si>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</si>
  <si>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</si>
  <si>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</si>
  <si>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</si>
  <si>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</si>
  <si>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</si>
  <si>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</si>
  <si>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</si>
  <si>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</si>
  <si>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</si>
  <si>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</si>
  <si>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</si>
  <si>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</si>
  <si>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</si>
  <si>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</si>
  <si>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</si>
  <si>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</si>
  <si>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</si>
  <si>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</si>
  <si>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</si>
  <si>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</si>
  <si>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</si>
  <si>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</si>
  <si>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</si>
  <si>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</si>
  <si>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</si>
  <si>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</si>
  <si>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</si>
  <si>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</si>
  <si>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</si>
  <si>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</si>
  <si>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</si>
  <si>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</si>
  <si>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</si>
  <si>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</si>
  <si>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</si>
  <si>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</si>
  <si>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</si>
  <si>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</si>
  <si>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</si>
  <si>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</si>
  <si>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</si>
  <si>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</si>
  <si>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</si>
  <si>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</si>
  <si>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</si>
  <si>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</si>
  <si>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</si>
  <si>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</si>
  <si>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</si>
  <si>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</si>
  <si>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</si>
  <si>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</si>
  <si>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</si>
  <si>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</si>
  <si>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</si>
  <si>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</si>
  <si>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</si>
  <si>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</si>
  <si>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</si>
  <si>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</si>
  <si>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</si>
  <si>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</si>
  <si>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</si>
  <si>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</si>
  <si>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</si>
  <si>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</si>
  <si>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</si>
  <si>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</si>
  <si>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</si>
  <si>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</si>
  <si>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</si>
  <si>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</si>
  <si>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</si>
  <si>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</si>
  <si>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</si>
  <si>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</si>
  <si>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</si>
  <si>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</si>
  <si>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</si>
  <si>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</si>
  <si>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</si>
  <si>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</si>
  <si>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</si>
  <si>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</si>
  <si>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</si>
  <si>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</si>
  <si>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</si>
  <si>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</si>
  <si>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</si>
  <si>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</si>
  <si>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</si>
  <si>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</si>
  <si>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</si>
  <si>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</si>
  <si>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</si>
  <si>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</si>
  <si>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</si>
  <si>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</si>
  <si>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</si>
  <si>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</si>
  <si>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</si>
  <si>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</si>
  <si>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</si>
  <si>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</si>
  <si>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</si>
  <si>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</si>
  <si>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</si>
  <si>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</si>
  <si>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</si>
  <si>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</si>
  <si>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</si>
  <si>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</si>
  <si>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</si>
  <si>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</si>
  <si>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</si>
  <si>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</si>
  <si>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</si>
  <si>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</si>
  <si>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</si>
  <si>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</si>
  <si>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</si>
  <si>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</si>
  <si>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</si>
  <si>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</si>
  <si>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</si>
  <si>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</si>
  <si>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</si>
  <si>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</si>
  <si>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</si>
  <si>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</si>
  <si>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</si>
  <si>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</si>
  <si>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</si>
  <si>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</si>
  <si>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</si>
  <si>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</si>
  <si>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</si>
  <si>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</si>
  <si>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</si>
  <si>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</si>
  <si>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</si>
  <si>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</si>
  <si>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</si>
  <si>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</si>
  <si>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</si>
  <si>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</si>
  <si>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</si>
  <si>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</si>
  <si>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</si>
  <si>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</si>
  <si>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</si>
  <si>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</si>
  <si>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</si>
  <si>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</si>
  <si>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</si>
  <si>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</si>
  <si>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</si>
  <si>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</si>
  <si>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</si>
  <si>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</si>
  <si>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</si>
  <si>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</si>
  <si>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</si>
  <si>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</si>
  <si>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</si>
  <si>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</si>
  <si>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</si>
  <si>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</si>
  <si>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</si>
  <si>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</si>
  <si>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</si>
  <si>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</si>
  <si>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</si>
  <si>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</si>
  <si>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</si>
  <si>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</si>
  <si>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</si>
  <si>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</si>
  <si>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</si>
  <si>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</si>
  <si>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</si>
  <si>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</si>
  <si>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</si>
  <si>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</si>
  <si>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</si>
  <si>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</si>
  <si>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</si>
  <si>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</si>
  <si>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</si>
  <si>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</si>
  <si>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</si>
  <si>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</si>
  <si>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</si>
  <si>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</si>
  <si>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</si>
  <si>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</si>
  <si>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</si>
  <si>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</si>
  <si>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</si>
  <si>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</si>
  <si>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</si>
  <si>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</si>
  <si>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</si>
  <si>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</si>
  <si>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</si>
  <si>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</si>
  <si>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</si>
  <si>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</si>
  <si>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</si>
  <si>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</si>
  <si>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</si>
  <si>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</si>
  <si>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</si>
  <si>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</si>
  <si>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</si>
  <si>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</si>
  <si>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</si>
  <si>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</si>
  <si>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</si>
  <si>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</si>
  <si>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</si>
  <si>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</si>
  <si>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</si>
  <si>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</si>
  <si>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</si>
  <si>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</si>
  <si>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</si>
  <si>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</si>
  <si>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</si>
  <si>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</si>
  <si>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</si>
  <si>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</si>
  <si>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</si>
  <si>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</si>
  <si>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</si>
  <si>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</si>
  <si>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</si>
  <si>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</si>
  <si>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</si>
  <si>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</si>
  <si>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</si>
  <si>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</si>
  <si>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</si>
  <si>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</si>
  <si>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</si>
  <si>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</si>
  <si>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</si>
  <si>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</si>
  <si>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</si>
  <si>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</si>
  <si>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</si>
  <si>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</si>
  <si>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</si>
  <si>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</si>
  <si>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</si>
  <si>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</si>
  <si>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</si>
  <si>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</si>
  <si>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</si>
  <si>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</si>
  <si>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</si>
  <si>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</si>
  <si>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</si>
  <si>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</si>
  <si>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</si>
  <si>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</si>
  <si>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</si>
  <si>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</si>
  <si>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</si>
  <si>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</si>
  <si>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</si>
  <si>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</si>
  <si>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</si>
  <si>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</si>
  <si>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</si>
  <si>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</si>
  <si>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</si>
  <si>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</si>
  <si>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</si>
  <si>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</si>
  <si>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</si>
  <si>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</si>
  <si>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</si>
  <si>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</si>
  <si>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</si>
  <si>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</si>
  <si>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</si>
  <si>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</si>
  <si>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</si>
  <si>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</si>
  <si>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</si>
  <si>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</si>
  <si>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</si>
  <si>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</si>
  <si>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</si>
  <si>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</si>
  <si>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</si>
  <si>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</si>
  <si>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</si>
  <si>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</si>
  <si>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</si>
  <si>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</si>
  <si>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</si>
  <si>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</si>
  <si>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</si>
  <si>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</si>
  <si>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</si>
  <si>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</si>
  <si>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</si>
  <si>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</si>
  <si>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</si>
  <si>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</si>
  <si>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</si>
  <si>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</si>
  <si>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</si>
  <si>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</si>
  <si>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</si>
  <si>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</si>
  <si>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</si>
  <si>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</si>
  <si>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</si>
  <si>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</si>
  <si>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</si>
  <si>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</si>
  <si>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</si>
  <si>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</si>
  <si>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</si>
  <si>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</si>
  <si>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</si>
  <si>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</si>
  <si>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</si>
  <si>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</si>
  <si>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</si>
  <si>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</si>
  <si>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</si>
  <si>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</si>
  <si>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</si>
  <si>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</si>
  <si>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</si>
  <si>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</si>
  <si>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</si>
  <si>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</si>
  <si>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</si>
  <si>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</si>
  <si>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</si>
  <si>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</si>
  <si>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</si>
  <si>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</si>
  <si>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</si>
  <si>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</si>
  <si>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</si>
  <si>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</si>
  <si>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</si>
  <si>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</si>
  <si>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</si>
  <si>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</si>
  <si>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</si>
  <si>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</si>
  <si>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</si>
  <si>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</si>
  <si>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</si>
  <si>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</si>
  <si>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</si>
  <si>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</si>
  <si>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</si>
  <si>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</si>
  <si>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</si>
  <si>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</si>
  <si>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</si>
  <si>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</si>
  <si>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</si>
  <si>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</si>
  <si>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</si>
  <si>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</si>
  <si>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</si>
  <si>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</si>
  <si>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</si>
  <si>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</si>
  <si>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</si>
  <si>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</si>
  <si>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</si>
  <si>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</si>
  <si>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</si>
  <si>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</si>
  <si>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</si>
  <si>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</si>
  <si>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</si>
  <si>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</si>
  <si>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</si>
  <si>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</si>
  <si>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</si>
  <si>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</si>
  <si>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</si>
  <si>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</si>
  <si>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</si>
  <si>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</si>
  <si>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</si>
  <si>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</si>
  <si>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</si>
  <si>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</si>
  <si>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</si>
  <si>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</si>
  <si>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</si>
  <si>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</si>
  <si>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</si>
  <si>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</si>
  <si>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</si>
  <si>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</si>
  <si>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</si>
  <si>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</si>
  <si>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</si>
  <si>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</si>
  <si>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</si>
  <si>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</si>
  <si>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</si>
  <si>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</si>
  <si>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</si>
  <si>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</si>
  <si>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</si>
  <si>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</si>
  <si>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</si>
  <si>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</si>
  <si>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</si>
  <si>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</si>
  <si>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</si>
  <si>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</si>
  <si>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</si>
  <si>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</si>
  <si>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</si>
  <si>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</si>
  <si>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</si>
  <si>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</si>
  <si>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</si>
  <si>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</si>
  <si>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</si>
  <si>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</si>
  <si>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</si>
  <si>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</si>
  <si>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</si>
  <si>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</si>
  <si>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</si>
  <si>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</si>
  <si>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</si>
  <si>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</si>
  <si>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</si>
  <si>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</si>
  <si>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</si>
  <si>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</si>
  <si>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</si>
  <si>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</si>
  <si>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</si>
  <si>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</si>
  <si>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</si>
  <si>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</si>
  <si>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</si>
  <si>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</si>
  <si>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</si>
  <si>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</si>
  <si>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</si>
  <si>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</si>
  <si>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</si>
  <si>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</si>
  <si>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</si>
  <si>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</si>
  <si>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</si>
  <si>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</si>
  <si>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</si>
  <si>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</si>
  <si>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</si>
  <si>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</si>
  <si>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</si>
  <si>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</si>
  <si>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</si>
  <si>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</si>
  <si>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</si>
  <si>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</si>
  <si>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</si>
  <si>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</si>
  <si>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</si>
  <si>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</si>
  <si>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</si>
  <si>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</si>
  <si>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</si>
  <si>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</si>
  <si>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</si>
  <si>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</si>
  <si>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</si>
  <si>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</si>
  <si>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</si>
  <si>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</si>
  <si>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</si>
  <si>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</si>
  <si>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</si>
  <si>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</si>
  <si>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</si>
  <si>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</si>
  <si>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</si>
  <si>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</si>
  <si>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</si>
  <si>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</si>
  <si>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</si>
  <si>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</si>
  <si>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</si>
  <si>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</si>
  <si>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</si>
  <si>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</si>
  <si>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</si>
  <si>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</si>
  <si>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</si>
  <si>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</si>
  <si>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</si>
  <si>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</si>
  <si>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</si>
  <si>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</si>
  <si>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</si>
  <si>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</si>
  <si>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</si>
  <si>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</si>
  <si>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</si>
  <si>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</si>
  <si>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</si>
  <si>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</si>
  <si>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</si>
  <si>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</si>
  <si>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</si>
  <si>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</si>
  <si>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</si>
  <si>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</si>
  <si>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</si>
  <si>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</si>
  <si>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</si>
  <si>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</si>
  <si>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</si>
  <si>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</si>
  <si>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</si>
  <si>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</si>
  <si>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</si>
  <si>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</si>
  <si>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</si>
  <si>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</si>
  <si>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</si>
  <si>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</si>
  <si>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</si>
  <si>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</si>
  <si>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</si>
  <si>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</si>
  <si>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</si>
  <si>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</si>
  <si>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</si>
  <si>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</si>
  <si>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</si>
  <si>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</si>
  <si>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</si>
  <si>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</si>
  <si>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</si>
  <si>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</si>
  <si>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</si>
  <si>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</si>
  <si>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</si>
  <si>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</si>
  <si>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</si>
  <si>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</si>
  <si>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</si>
  <si>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</si>
  <si>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</si>
  <si>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</si>
  <si>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</si>
  <si>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</si>
  <si>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</si>
  <si>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</si>
  <si>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</si>
  <si>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</si>
  <si>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</si>
  <si>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</si>
  <si>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</si>
  <si>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</si>
  <si>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</si>
  <si>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</si>
  <si>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</si>
  <si>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</si>
  <si>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</si>
  <si>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</si>
  <si>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</si>
  <si>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</si>
  <si>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</si>
  <si>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</si>
  <si>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</si>
  <si>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</si>
  <si>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</si>
  <si>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</si>
  <si>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</si>
  <si>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</si>
  <si>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</si>
  <si>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</si>
  <si>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</si>
  <si>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</si>
  <si>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</si>
  <si>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</si>
  <si>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</si>
  <si>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</si>
  <si>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</si>
  <si>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</si>
  <si>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</si>
  <si>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</si>
  <si>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</si>
  <si>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</si>
  <si>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</si>
  <si>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</si>
  <si>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</si>
  <si>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</si>
  <si>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</si>
  <si>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</si>
  <si>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</si>
  <si>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</si>
  <si>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</si>
  <si>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</si>
  <si>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</si>
  <si>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</si>
  <si>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</si>
  <si>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</si>
  <si>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</si>
  <si>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</si>
  <si>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</si>
  <si>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</si>
  <si>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</si>
  <si>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</si>
  <si>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</si>
  <si>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</si>
  <si>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</si>
  <si>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</si>
  <si>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</si>
  <si>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</si>
  <si>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</si>
  <si>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</si>
  <si>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</si>
  <si>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</si>
  <si>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</si>
  <si>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</si>
  <si>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</si>
  <si>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</si>
  <si>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</si>
  <si>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</si>
  <si>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</si>
  <si>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</si>
  <si>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</si>
  <si>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</si>
  <si>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</si>
  <si>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</si>
  <si>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</si>
  <si>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</si>
  <si>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</si>
  <si>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</si>
  <si>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</si>
  <si>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</si>
  <si>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</si>
  <si>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</si>
  <si>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</si>
  <si>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</si>
  <si>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</si>
  <si>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</si>
  <si>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</si>
  <si>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</si>
  <si>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</si>
  <si>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</si>
  <si>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</si>
  <si>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</si>
  <si>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</si>
  <si>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</si>
  <si>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</si>
  <si>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</si>
  <si>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</si>
  <si>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</si>
  <si>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</si>
  <si>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</si>
  <si>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</si>
  <si>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</si>
  <si>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</si>
  <si>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</si>
  <si>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</si>
  <si>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</si>
  <si>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</si>
  <si>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</si>
  <si>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</si>
  <si>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</si>
  <si>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</si>
  <si>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</si>
  <si>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</si>
  <si>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</si>
  <si>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</si>
  <si>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</si>
  <si>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</si>
  <si>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</si>
  <si>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</si>
  <si>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</si>
  <si>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</si>
  <si>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</si>
  <si>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</si>
  <si>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</si>
  <si>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</si>
  <si>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</si>
  <si>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</si>
  <si>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</si>
  <si>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</si>
  <si>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</si>
  <si>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</si>
  <si>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</si>
  <si>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</si>
  <si>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</si>
  <si>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</si>
  <si>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</si>
  <si>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</si>
  <si>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</si>
  <si>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</si>
  <si>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</si>
  <si>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</si>
  <si>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</si>
  <si>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</si>
  <si>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</si>
  <si>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</si>
  <si>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</si>
  <si>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</si>
  <si>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</si>
  <si>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</si>
  <si>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</si>
  <si>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</si>
  <si>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</si>
  <si>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</si>
  <si>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</si>
  <si>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</si>
  <si>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</si>
  <si>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</si>
  <si>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</si>
  <si>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</si>
  <si>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</si>
  <si>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</si>
  <si>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</si>
  <si>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</si>
  <si>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</si>
  <si>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</si>
  <si>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</si>
  <si>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</si>
  <si>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</si>
  <si>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</si>
  <si>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</si>
  <si>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</si>
  <si>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</si>
  <si>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</si>
  <si>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</si>
  <si>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</si>
  <si>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</si>
  <si>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</si>
  <si>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</si>
  <si>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</si>
  <si>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</si>
  <si>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</si>
  <si>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</si>
  <si>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</si>
  <si>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</si>
  <si>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</si>
  <si>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</si>
  <si>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</si>
  <si>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</si>
  <si>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</si>
  <si>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</si>
  <si>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</si>
  <si>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</si>
  <si>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</si>
  <si>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</si>
  <si>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</si>
  <si>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</si>
  <si>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</si>
  <si>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</si>
  <si>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</si>
  <si>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</si>
  <si>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</si>
  <si>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</si>
  <si>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</si>
  <si>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</si>
  <si>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</si>
  <si>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</si>
  <si>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</si>
  <si>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</si>
  <si>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</si>
  <si>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</si>
  <si>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</si>
  <si>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</si>
  <si>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</si>
  <si>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</si>
  <si>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</si>
  <si>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</si>
  <si>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</si>
  <si>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</si>
  <si>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</si>
  <si>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</si>
  <si>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</si>
  <si>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</si>
  <si>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</si>
  <si>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</si>
  <si>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</si>
  <si>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</si>
  <si>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</si>
  <si>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</si>
  <si>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</si>
  <si>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</si>
  <si>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</si>
  <si>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</si>
  <si>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</si>
  <si>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</si>
  <si>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</si>
  <si>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</si>
  <si>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</si>
  <si>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</si>
  <si>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</si>
  <si>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</si>
  <si>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</si>
  <si>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</si>
  <si>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</si>
  <si>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</si>
  <si>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</si>
  <si>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</si>
  <si>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</si>
  <si>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</si>
  <si>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</si>
  <si>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</si>
  <si>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</si>
  <si>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</si>
  <si>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</si>
  <si>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</si>
  <si>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</si>
  <si>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</si>
  <si>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</si>
  <si>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</si>
  <si>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</si>
  <si>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</si>
  <si>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</si>
  <si>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</si>
  <si>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</si>
  <si>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</si>
  <si>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</si>
  <si>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</si>
  <si>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</si>
  <si>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</si>
  <si>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</si>
  <si>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</si>
  <si>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</si>
  <si>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</si>
  <si>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</si>
  <si>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</si>
  <si>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</si>
  <si>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</si>
  <si>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</si>
  <si>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</si>
  <si>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</si>
  <si>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</si>
  <si>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</si>
  <si>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</si>
  <si>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</si>
  <si>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</si>
  <si>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</si>
  <si>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</si>
  <si>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</si>
  <si>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</si>
  <si>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</si>
  <si>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</si>
  <si>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</si>
  <si>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</si>
  <si>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</si>
  <si>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</si>
  <si>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</si>
  <si>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</si>
  <si>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</si>
  <si>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</si>
  <si>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</si>
  <si>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</si>
  <si>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</si>
  <si>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</si>
  <si>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</si>
  <si>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</si>
  <si>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</si>
  <si>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</si>
  <si>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</si>
  <si>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</si>
  <si>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</si>
  <si>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</si>
  <si>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</si>
  <si>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</si>
  <si>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</si>
  <si>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</si>
  <si>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</si>
  <si>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</si>
  <si>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</si>
  <si>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</si>
  <si>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</si>
  <si>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</si>
  <si>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</si>
  <si>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</si>
  <si>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</si>
  <si>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</si>
  <si>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</si>
  <si>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</si>
  <si>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</si>
  <si>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</si>
  <si>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</si>
  <si>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</si>
  <si>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</si>
  <si>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</si>
  <si>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</si>
  <si>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</si>
  <si>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</si>
  <si>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</si>
  <si>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</si>
  <si>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</si>
  <si>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</si>
  <si>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</si>
  <si>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</si>
  <si>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</si>
  <si>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</si>
  <si>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</si>
  <si>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</si>
  <si>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</si>
  <si>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</si>
  <si>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</si>
  <si>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</si>
  <si>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</si>
  <si>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</si>
  <si>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</si>
  <si>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</si>
  <si>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</si>
  <si>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</si>
  <si>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</si>
  <si>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</si>
  <si>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</si>
  <si>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</si>
  <si>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</si>
  <si>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</si>
  <si>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</si>
  <si>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</si>
  <si>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</si>
  <si>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</si>
  <si>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</si>
  <si>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</si>
  <si>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</si>
  <si>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</si>
  <si>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</si>
  <si>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</si>
  <si>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</si>
  <si>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</si>
  <si>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</si>
  <si>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</si>
  <si>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</si>
  <si>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</si>
  <si>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</si>
  <si>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</si>
  <si>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</si>
  <si>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</si>
  <si>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</si>
  <si>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</si>
  <si>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</si>
  <si>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</si>
  <si>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</si>
  <si>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</si>
  <si>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</si>
  <si>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</si>
  <si>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</si>
  <si>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</si>
  <si>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</si>
  <si>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</si>
  <si>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</si>
  <si>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</si>
  <si>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</si>
  <si>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</si>
  <si>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</si>
  <si>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</si>
  <si>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</si>
  <si>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</si>
  <si>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</si>
  <si>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</si>
  <si>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</si>
  <si>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</si>
  <si>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</si>
  <si>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</si>
  <si>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</si>
  <si>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</si>
  <si>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</si>
  <si>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</si>
  <si>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</si>
  <si>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</si>
  <si>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</si>
  <si>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</si>
  <si>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</si>
  <si>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</si>
  <si>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</si>
  <si>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</si>
  <si>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</si>
  <si>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</si>
  <si>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</si>
  <si>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</si>
  <si>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</si>
  <si>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</si>
  <si>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</si>
  <si>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</si>
  <si>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</si>
  <si>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</si>
  <si>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</si>
  <si>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</si>
  <si>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</si>
  <si>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</si>
  <si>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</si>
  <si>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</si>
  <si>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</si>
  <si>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</si>
  <si>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</si>
  <si>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</si>
  <si>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</si>
  <si>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</si>
  <si>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</si>
  <si>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</si>
  <si>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</si>
  <si>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</si>
  <si>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</si>
  <si>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</si>
  <si>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</si>
  <si>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</si>
  <si>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</si>
  <si>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</si>
  <si>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</si>
  <si>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</si>
  <si>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</si>
  <si>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</si>
  <si>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</si>
  <si>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</si>
  <si>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</si>
  <si>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</si>
  <si>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</si>
  <si>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</si>
  <si>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</si>
  <si>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</si>
  <si>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</si>
  <si>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</si>
  <si>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</si>
  <si>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</si>
  <si>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</si>
  <si>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</si>
  <si>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</si>
  <si>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</si>
  <si>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</si>
  <si>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</si>
  <si>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</si>
  <si>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</si>
  <si>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</si>
  <si>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</si>
  <si>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</si>
  <si>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</si>
  <si>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</si>
  <si>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</si>
  <si>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</si>
  <si>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</si>
  <si>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</si>
  <si>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</si>
  <si>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</si>
  <si>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</si>
  <si>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</si>
  <si>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</si>
  <si>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</si>
  <si>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</si>
  <si>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</si>
  <si>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</si>
  <si>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</si>
  <si>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</si>
  <si>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</si>
  <si>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</si>
  <si>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</si>
  <si>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</si>
  <si>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</si>
  <si>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</si>
  <si>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</si>
  <si>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</si>
  <si>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</si>
  <si>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</si>
  <si>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</si>
  <si>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</si>
  <si>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</si>
  <si>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</si>
  <si>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</si>
  <si>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</si>
  <si>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</si>
  <si>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</si>
  <si>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</si>
  <si>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</si>
  <si>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</si>
  <si>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</si>
  <si>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</si>
  <si>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</si>
  <si>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</si>
  <si>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</si>
  <si>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</si>
  <si>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</si>
  <si>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</si>
  <si>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</si>
  <si>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</si>
  <si>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</si>
  <si>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</si>
  <si>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</si>
  <si>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</si>
  <si>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</si>
  <si>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</si>
  <si>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</si>
  <si>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</si>
  <si>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</si>
  <si>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</si>
  <si>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</si>
  <si>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</si>
  <si>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</si>
  <si>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</si>
  <si>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</si>
  <si>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</si>
  <si>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</si>
  <si>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</si>
  <si>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</si>
  <si>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</si>
  <si>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</si>
  <si>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</si>
  <si>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</si>
  <si>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</si>
  <si>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</si>
  <si>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</si>
  <si>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</si>
  <si>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</si>
  <si>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</si>
  <si>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</si>
  <si>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</si>
  <si>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</si>
  <si>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</si>
  <si>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</si>
  <si>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</si>
  <si>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</si>
  <si>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</si>
  <si>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</si>
  <si>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</si>
  <si>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</si>
  <si>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</si>
  <si>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</si>
  <si>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</si>
  <si>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</si>
  <si>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</si>
  <si>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</si>
  <si>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</si>
  <si>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</si>
  <si>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</si>
  <si>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</si>
  <si>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</si>
  <si>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</si>
  <si>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</si>
  <si>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</si>
  <si>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</si>
  <si>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</si>
  <si>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</si>
  <si>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</si>
  <si>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</si>
  <si>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</si>
  <si>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</si>
  <si>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</si>
  <si>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</si>
  <si>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</si>
  <si>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</si>
  <si>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</si>
  <si>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</si>
  <si>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</si>
  <si>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</si>
  <si>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</si>
  <si>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</si>
  <si>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</si>
  <si>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</si>
  <si>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</si>
  <si>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</si>
  <si>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</si>
  <si>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</si>
  <si>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</si>
  <si>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</si>
  <si>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</si>
  <si>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</si>
  <si>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</si>
  <si>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</si>
  <si>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</si>
  <si>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</si>
  <si>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</si>
  <si>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</si>
  <si>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</si>
  <si>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</si>
  <si>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</si>
  <si>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</si>
  <si>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</si>
  <si>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</si>
  <si>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</si>
  <si>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</si>
  <si>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</si>
  <si>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</si>
  <si>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</si>
  <si>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</si>
  <si>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</si>
  <si>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</si>
  <si>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</si>
  <si>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</si>
  <si>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</si>
  <si>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</si>
  <si>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</si>
  <si>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</si>
  <si>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</si>
  <si>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</si>
  <si>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</si>
  <si>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</si>
  <si>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</si>
  <si>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</si>
  <si>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</si>
  <si>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</si>
  <si>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</si>
  <si>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</si>
  <si>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</si>
  <si>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</si>
  <si>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</si>
  <si>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</si>
  <si>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</si>
  <si>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</si>
  <si>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</si>
  <si>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</si>
  <si>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</si>
  <si>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</si>
  <si>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</si>
  <si>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</si>
  <si>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</si>
  <si>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</si>
  <si>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</si>
  <si>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</si>
  <si>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</si>
  <si>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</si>
  <si>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</si>
  <si>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</si>
  <si>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</si>
  <si>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</si>
  <si>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</si>
  <si>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</si>
  <si>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</si>
  <si>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</si>
  <si>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</si>
  <si>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</si>
  <si>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</si>
  <si>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</si>
  <si>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</si>
  <si>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</si>
  <si>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</si>
  <si>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</si>
  <si>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</si>
  <si>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</si>
  <si>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</si>
  <si>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</si>
  <si>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</si>
  <si>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</si>
  <si>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</si>
  <si>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</si>
  <si>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</si>
  <si>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</si>
  <si>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</si>
  <si>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</si>
  <si>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</si>
  <si>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</si>
  <si>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</si>
  <si>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</si>
  <si>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</si>
  <si>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</si>
  <si>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</si>
  <si>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</si>
  <si>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</si>
  <si>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</si>
  <si>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</si>
  <si>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</si>
  <si>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</si>
  <si>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</si>
  <si>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</si>
  <si>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</si>
  <si>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</si>
  <si>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</si>
  <si>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</si>
  <si>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</si>
  <si>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</si>
  <si>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</si>
  <si>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</si>
  <si>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</si>
  <si>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</si>
  <si>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</si>
  <si>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</si>
  <si>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</si>
  <si>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</si>
  <si>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</si>
  <si>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</si>
  <si>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</si>
  <si>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</si>
  <si>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</si>
  <si>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</si>
  <si>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</si>
  <si>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</si>
  <si>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</si>
  <si>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</si>
  <si>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</si>
  <si>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</si>
  <si>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</si>
  <si>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</si>
  <si>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</si>
  <si>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</si>
  <si>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</si>
  <si>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</si>
  <si>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</si>
  <si>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</si>
  <si>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</si>
  <si>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</si>
  <si>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</si>
  <si>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</si>
  <si>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</si>
  <si>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</si>
  <si>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</si>
  <si>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</si>
  <si>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</si>
  <si>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</si>
  <si>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</si>
  <si>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</si>
  <si>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</si>
  <si>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</si>
  <si>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</si>
  <si>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</si>
  <si>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</si>
  <si>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</si>
  <si>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</si>
  <si>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</si>
  <si>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</si>
  <si>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</si>
  <si>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</si>
  <si>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</si>
  <si>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</si>
  <si>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</si>
  <si>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</si>
  <si>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</si>
  <si>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</si>
  <si>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</si>
  <si>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</si>
  <si>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</si>
  <si>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</si>
  <si>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</si>
  <si>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</si>
  <si>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</si>
  <si>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</si>
  <si>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</si>
  <si>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</si>
  <si>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</si>
  <si>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</si>
  <si>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</si>
  <si>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</si>
  <si>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</si>
  <si>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</si>
  <si>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</si>
  <si>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</si>
  <si>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</si>
  <si>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</si>
  <si>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</si>
  <si>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</si>
  <si>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</si>
  <si>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</si>
  <si>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</si>
  <si>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</si>
  <si>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</si>
  <si>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</si>
  <si>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</si>
  <si>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</si>
  <si>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</si>
  <si>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</si>
  <si>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</si>
  <si>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</si>
  <si>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</si>
  <si>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</si>
  <si>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</si>
  <si>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</si>
  <si>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</si>
  <si>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</si>
  <si>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</si>
  <si>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</si>
  <si>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</si>
  <si>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</si>
  <si>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</si>
  <si>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</si>
  <si>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</si>
  <si>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</si>
  <si>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</si>
  <si>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</si>
  <si>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</si>
  <si>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</si>
  <si>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</si>
  <si>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</si>
  <si>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</si>
  <si>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</si>
  <si>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</si>
  <si>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</si>
  <si>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</si>
  <si>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</si>
  <si>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</si>
  <si>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</si>
  <si>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</si>
  <si>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</si>
  <si>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</si>
  <si>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</si>
  <si>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</si>
  <si>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</si>
  <si>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</si>
  <si>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</si>
  <si>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</si>
  <si>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</si>
  <si>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</si>
  <si>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</si>
  <si>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</si>
  <si>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</si>
  <si>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</si>
  <si>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</si>
  <si>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</si>
  <si>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</si>
  <si>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</si>
  <si>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</si>
  <si>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</si>
  <si>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</si>
  <si>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</si>
  <si>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</si>
  <si>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</si>
  <si>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</si>
  <si>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</si>
  <si>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</si>
  <si>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</si>
  <si>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</si>
  <si>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</si>
  <si>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</si>
  <si>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</si>
  <si>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</si>
  <si>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</si>
  <si>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</si>
  <si>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</si>
  <si>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</si>
  <si>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</si>
  <si>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</si>
  <si>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</si>
  <si>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</si>
  <si>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</si>
  <si>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</si>
  <si>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</si>
  <si>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</si>
  <si>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</si>
  <si>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</si>
  <si>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</si>
  <si>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</si>
  <si>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</si>
  <si>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</si>
  <si>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</si>
  <si>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</si>
  <si>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</si>
  <si>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</si>
  <si>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</si>
  <si>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</si>
  <si>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</si>
  <si>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</si>
  <si>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</si>
  <si>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</si>
  <si>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</si>
  <si>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</si>
  <si>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</si>
  <si>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</si>
  <si>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</si>
  <si>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</si>
  <si>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</si>
  <si>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</si>
  <si>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</si>
  <si>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</si>
  <si>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</si>
  <si>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</si>
  <si>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</si>
  <si>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</si>
  <si>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</si>
  <si>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</si>
  <si>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</si>
  <si>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</si>
  <si>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</si>
  <si>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</si>
  <si>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</si>
  <si>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</si>
  <si>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</si>
  <si>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</si>
  <si>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</si>
  <si>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</si>
  <si>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</si>
  <si>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</si>
  <si>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</si>
  <si>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</si>
  <si>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</si>
  <si>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</si>
  <si>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</si>
  <si>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</si>
  <si>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</si>
  <si>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</si>
  <si>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</si>
  <si>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</si>
  <si>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</si>
  <si>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</si>
  <si>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</si>
  <si>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</si>
  <si>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</si>
  <si>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</si>
  <si>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</si>
  <si>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</si>
  <si>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</si>
  <si>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</si>
  <si>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</si>
  <si>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</si>
  <si>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</si>
  <si>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</si>
  <si>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</si>
  <si>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</si>
  <si>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</si>
  <si>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</si>
  <si>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</si>
  <si>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</si>
  <si>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</si>
  <si>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</si>
  <si>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</si>
  <si>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</si>
  <si>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</si>
  <si>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</si>
  <si>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</si>
  <si>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</si>
  <si>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</si>
  <si>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</si>
  <si>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</si>
  <si>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</si>
  <si>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</si>
  <si>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</si>
  <si>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</si>
  <si>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</si>
  <si>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</si>
  <si>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</si>
  <si>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</si>
  <si>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</si>
  <si>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</si>
  <si>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</si>
  <si>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</si>
  <si>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</si>
  <si>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</si>
  <si>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</si>
  <si>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</si>
  <si>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</si>
  <si>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</si>
  <si>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</si>
  <si>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</si>
  <si>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</si>
  <si>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</si>
  <si>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</si>
  <si>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</si>
  <si>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</si>
  <si>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</si>
  <si>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</si>
  <si>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</si>
  <si>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</si>
  <si>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</si>
  <si>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</si>
  <si>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</si>
  <si>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</si>
  <si>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</si>
  <si>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</si>
  <si>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</si>
  <si>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</si>
  <si>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</si>
  <si>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</si>
  <si>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</si>
  <si>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</si>
  <si>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</si>
  <si>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</si>
  <si>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</si>
  <si>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</si>
  <si>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</si>
  <si>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</si>
  <si>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</si>
  <si>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</si>
  <si>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</si>
  <si>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</si>
  <si>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</si>
  <si>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</si>
  <si>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</si>
  <si>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</si>
  <si>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</si>
  <si>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</si>
  <si>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</si>
  <si>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</si>
  <si>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</si>
  <si>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</si>
  <si>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</si>
  <si>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</si>
  <si>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</si>
  <si>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</si>
  <si>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</si>
  <si>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</si>
  <si>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</si>
  <si>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</si>
  <si>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</si>
  <si>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</si>
  <si>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</si>
  <si>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</si>
  <si>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</si>
  <si>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</si>
  <si>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</si>
  <si>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</si>
  <si>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</si>
  <si>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</si>
  <si>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</si>
  <si>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</si>
  <si>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</si>
  <si>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</si>
  <si>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</si>
  <si>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</si>
  <si>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</si>
  <si>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</si>
  <si>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</si>
  <si>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</si>
  <si>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</si>
  <si>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</si>
  <si>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</si>
  <si>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</si>
  <si>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</si>
  <si>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</si>
  <si>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</si>
  <si>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</si>
  <si>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</si>
  <si>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</si>
  <si>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</si>
  <si>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</si>
  <si>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</si>
  <si>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</si>
  <si>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</si>
  <si>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</si>
  <si>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</si>
  <si>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</si>
  <si>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</si>
  <si>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</si>
  <si>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</si>
  <si>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</si>
  <si>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</si>
  <si>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</si>
  <si>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</si>
  <si>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</si>
  <si>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</si>
  <si>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</si>
  <si>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</si>
  <si>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</si>
  <si>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</si>
  <si>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</si>
  <si>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</si>
  <si>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</si>
  <si>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</si>
  <si>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</si>
  <si>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</si>
  <si>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</si>
  <si>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</si>
  <si>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</si>
  <si>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</si>
  <si>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</si>
  <si>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</si>
  <si>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</si>
  <si>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</si>
  <si>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</si>
  <si>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</si>
  <si>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</si>
  <si>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</si>
  <si>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</si>
  <si>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</si>
  <si>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</si>
  <si>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</si>
  <si>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</si>
  <si>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</si>
  <si>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</si>
  <si>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</si>
  <si>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</si>
  <si>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</si>
  <si>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</si>
  <si>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</si>
  <si>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</si>
  <si>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</si>
  <si>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</si>
  <si>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</si>
  <si>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</si>
  <si>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</si>
  <si>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</si>
  <si>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</si>
  <si>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</si>
  <si>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</si>
  <si>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</si>
  <si>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</si>
  <si>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</si>
  <si>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</si>
  <si>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</si>
  <si>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</si>
  <si>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</si>
  <si>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</si>
  <si>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</si>
  <si>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</si>
  <si>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</si>
  <si>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</si>
  <si>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</si>
  <si>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</si>
  <si>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</si>
  <si>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</si>
  <si>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</si>
  <si>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</si>
  <si>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</si>
  <si>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</si>
  <si>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</si>
  <si>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</si>
  <si>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</si>
  <si>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</si>
  <si>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</si>
  <si>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</si>
  <si>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</si>
  <si>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</si>
  <si>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</si>
  <si>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</si>
  <si>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</si>
  <si>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</si>
  <si>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</si>
  <si>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</si>
  <si>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</si>
  <si>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</si>
  <si>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</si>
  <si>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</si>
  <si>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</si>
  <si>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</si>
  <si>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</si>
  <si>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</si>
  <si>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</si>
  <si>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</si>
  <si>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</si>
  <si>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</si>
  <si>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</si>
  <si>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</si>
  <si>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</si>
  <si>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</si>
  <si>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</si>
  <si>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</si>
  <si>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</si>
  <si>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</si>
  <si>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</si>
  <si>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</si>
  <si>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</si>
  <si>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</si>
  <si>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</si>
  <si>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</si>
  <si>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</si>
  <si>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</si>
  <si>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</si>
  <si>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</si>
  <si>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</si>
  <si>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</si>
  <si>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</si>
  <si>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</si>
  <si>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</si>
  <si>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</si>
  <si>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</si>
  <si>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</si>
  <si>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</si>
  <si>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</si>
  <si>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</si>
  <si>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</si>
  <si>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</si>
  <si>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</si>
  <si>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</si>
  <si>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</si>
  <si>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</si>
  <si>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</si>
  <si>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</si>
  <si>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</si>
  <si>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</si>
  <si>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</si>
  <si>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</si>
  <si>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</si>
  <si>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</si>
  <si>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</si>
  <si>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</si>
  <si>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</si>
  <si>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</si>
  <si>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</si>
  <si>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</si>
  <si>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</si>
  <si>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</si>
  <si>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</si>
  <si>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</si>
  <si>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</si>
  <si>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</si>
  <si>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</si>
  <si>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</si>
  <si>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</si>
  <si>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</si>
  <si>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</si>
  <si>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</si>
  <si>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</si>
  <si>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</si>
  <si>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</si>
  <si>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</si>
  <si>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</si>
  <si>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</si>
  <si>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</si>
  <si>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</si>
  <si>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</si>
  <si>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</si>
  <si>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</si>
  <si>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</si>
  <si>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</si>
  <si>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</si>
  <si>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</si>
  <si>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</si>
  <si>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</si>
  <si>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</si>
  <si>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</si>
  <si>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</si>
  <si>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</si>
  <si>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</si>
  <si>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</si>
  <si>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</si>
  <si>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</si>
  <si>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</si>
  <si>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</si>
  <si>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</si>
  <si>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</si>
  <si>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</si>
  <si>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</si>
  <si>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</si>
  <si>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</si>
  <si>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</si>
  <si>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</si>
  <si>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</si>
  <si>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</si>
  <si>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</si>
  <si>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</si>
  <si>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</si>
  <si>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</si>
  <si>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</si>
  <si>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</si>
  <si>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</si>
  <si>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</si>
  <si>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</si>
  <si>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</si>
  <si>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</si>
  <si>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</si>
  <si>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</si>
  <si>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</si>
  <si>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</si>
  <si>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</si>
  <si>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</si>
  <si>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</si>
  <si>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</si>
  <si>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</si>
  <si>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</si>
  <si>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</si>
  <si>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</si>
  <si>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</si>
  <si>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</si>
  <si>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</si>
  <si>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</si>
  <si>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</si>
  <si>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</si>
  <si>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</si>
  <si>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</si>
  <si>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</si>
  <si>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</si>
  <si>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</si>
  <si>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</si>
  <si>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</si>
  <si>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</si>
  <si>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</si>
  <si>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</si>
  <si>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</si>
  <si>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</si>
  <si>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</si>
  <si>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</si>
  <si>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</si>
  <si>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</si>
  <si>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</si>
  <si>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</si>
  <si>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</si>
  <si>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</si>
  <si>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</si>
  <si>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</si>
  <si>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</si>
  <si>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</si>
  <si>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</si>
  <si>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</si>
  <si>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</si>
  <si>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</si>
  <si>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</si>
  <si>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</si>
  <si>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</si>
  <si>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</si>
  <si>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</si>
  <si>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</si>
  <si>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</si>
  <si>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</si>
  <si>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</si>
  <si>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</si>
  <si>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</si>
  <si>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</si>
  <si>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</si>
  <si>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</si>
  <si>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</si>
  <si>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</si>
  <si>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</si>
  <si>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</si>
  <si>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</si>
  <si>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</si>
  <si>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</si>
  <si>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</si>
  <si>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</si>
  <si>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</si>
  <si>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</si>
  <si>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</si>
  <si>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</si>
  <si>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</si>
  <si>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</si>
  <si>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</si>
  <si>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</si>
  <si>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</si>
  <si>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</si>
  <si>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</si>
  <si>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</si>
  <si>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</si>
  <si>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</si>
  <si>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</si>
  <si>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</si>
  <si>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</si>
  <si>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</si>
  <si>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</si>
  <si>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</si>
  <si>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</si>
  <si>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</si>
  <si>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</si>
  <si>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</si>
  <si>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</si>
  <si>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</si>
  <si>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</si>
  <si>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</si>
  <si>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</si>
  <si>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</si>
  <si>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</si>
  <si>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</si>
  <si>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</si>
  <si>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</si>
  <si>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</si>
  <si>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</si>
  <si>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</si>
  <si>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</si>
  <si>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</si>
  <si>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</si>
  <si>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</si>
  <si>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</si>
  <si>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</si>
  <si>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</si>
  <si>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</si>
  <si>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</si>
  <si>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</si>
  <si>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</si>
  <si>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</si>
  <si>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</si>
  <si>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</si>
  <si>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</si>
  <si>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</si>
  <si>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</si>
  <si>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</si>
  <si>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</si>
  <si>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</si>
  <si>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</si>
  <si>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</si>
  <si>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</si>
  <si>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</si>
  <si>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</si>
  <si>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</si>
  <si>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</si>
  <si>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</si>
  <si>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</si>
  <si>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</si>
  <si>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</si>
  <si>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</si>
  <si>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</si>
  <si>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</si>
  <si>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</si>
  <si>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</si>
  <si>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</si>
  <si>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</si>
  <si>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</si>
  <si>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</si>
  <si>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</si>
  <si>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</si>
  <si>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</si>
  <si>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</si>
  <si>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</si>
  <si>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</si>
  <si>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</si>
  <si>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</si>
  <si>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</si>
  <si>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</si>
  <si>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</si>
  <si>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</si>
  <si>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</si>
  <si>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</si>
  <si>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</si>
  <si>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</si>
  <si>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</si>
  <si>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</si>
  <si>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</si>
  <si>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</si>
  <si>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</si>
  <si>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</si>
  <si>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</si>
  <si>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</si>
  <si>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</si>
  <si>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</si>
  <si>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</si>
  <si>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</si>
  <si>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</si>
  <si>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</si>
  <si>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</si>
  <si>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</si>
  <si>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</si>
  <si>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</si>
  <si>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</si>
  <si>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</si>
  <si>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</si>
  <si>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</si>
  <si>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</si>
  <si>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</si>
  <si>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</si>
  <si>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</si>
  <si>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</si>
  <si>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</si>
  <si>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</si>
  <si>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</si>
  <si>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</si>
  <si>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</si>
  <si>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</si>
  <si>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</si>
  <si>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</si>
  <si>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</si>
  <si>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</si>
  <si>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</si>
  <si>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</si>
  <si>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</si>
  <si>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</si>
  <si>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</si>
  <si>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</si>
  <si>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</si>
  <si>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</si>
  <si>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</si>
  <si>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</si>
  <si>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</si>
  <si>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</si>
  <si>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</si>
  <si>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</si>
  <si>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</si>
  <si>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</si>
  <si>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</si>
  <si>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</si>
  <si>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</si>
  <si>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</si>
  <si>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</si>
  <si>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</si>
  <si>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</si>
  <si>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</si>
  <si>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</si>
  <si>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</si>
  <si>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</si>
  <si>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</si>
  <si>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</si>
  <si>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</si>
  <si>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</si>
  <si>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</si>
  <si>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</si>
  <si>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</si>
  <si>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</si>
  <si>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</si>
  <si>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</si>
  <si>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</si>
  <si>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</si>
  <si>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</si>
  <si>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</si>
  <si>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</si>
  <si>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</si>
  <si>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</si>
  <si>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</si>
  <si>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</si>
  <si>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</si>
  <si>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</si>
  <si>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</si>
  <si>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</si>
  <si>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</si>
  <si>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</si>
  <si>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</si>
  <si>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</si>
  <si>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</si>
  <si>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</si>
  <si>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</si>
  <si>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</si>
  <si>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</si>
  <si>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</si>
  <si>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</si>
  <si>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</si>
  <si>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</si>
  <si>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</si>
  <si>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</si>
  <si>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</si>
  <si>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</si>
  <si>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</si>
  <si>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</si>
  <si>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</si>
  <si>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</si>
  <si>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</si>
  <si>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</si>
  <si>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</si>
  <si>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</si>
  <si>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</si>
  <si>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</si>
  <si>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</si>
  <si>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</si>
  <si>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</si>
  <si>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</si>
  <si>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</si>
  <si>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</si>
  <si>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</si>
  <si>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</si>
  <si>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</si>
  <si>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</si>
  <si>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</si>
  <si>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</si>
  <si>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</si>
  <si>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</si>
  <si>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</si>
  <si>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</si>
  <si>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</si>
  <si>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</si>
  <si>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</si>
  <si>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</si>
  <si>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</si>
  <si>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</si>
  <si>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</si>
  <si>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</si>
  <si>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</si>
  <si>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</si>
  <si>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</si>
  <si>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</si>
  <si>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</si>
  <si>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</si>
  <si>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</si>
  <si>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</si>
  <si>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</si>
  <si>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</si>
  <si>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</si>
  <si>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</si>
  <si>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</si>
  <si>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</si>
  <si>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</si>
  <si>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</si>
  <si>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</si>
  <si>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</si>
  <si>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</si>
  <si>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</si>
  <si>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</si>
  <si>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</si>
  <si>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</si>
  <si>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</si>
  <si>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</si>
  <si>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</si>
  <si>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</si>
  <si>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</si>
  <si>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</si>
  <si>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</si>
  <si>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</si>
  <si>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</si>
  <si>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</si>
  <si>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</si>
  <si>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</si>
  <si>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</si>
  <si>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</si>
  <si>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</si>
  <si>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</si>
  <si>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</si>
  <si>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</si>
  <si>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</si>
  <si>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</si>
  <si>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</si>
  <si>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</si>
  <si>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</si>
  <si>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</si>
  <si>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</si>
  <si>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</si>
  <si>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</si>
  <si>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</si>
  <si>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</si>
  <si>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</si>
  <si>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</si>
  <si>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</si>
  <si>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</si>
  <si>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</si>
  <si>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</si>
  <si>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</si>
  <si>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</si>
  <si>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</si>
  <si>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</si>
  <si>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</si>
  <si>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</si>
  <si>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</si>
  <si>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</si>
  <si>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</si>
  <si>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</si>
  <si>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</si>
  <si>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</si>
  <si>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</si>
  <si>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</si>
  <si>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</si>
  <si>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</si>
  <si>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</si>
  <si>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</si>
  <si>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</si>
  <si>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</si>
  <si>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</si>
  <si>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</si>
  <si>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</si>
  <si>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</si>
  <si>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</si>
  <si>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</si>
  <si>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</si>
  <si>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</si>
  <si>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</si>
  <si>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</si>
  <si>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</si>
  <si>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</si>
  <si>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</si>
  <si>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</si>
  <si>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</si>
  <si>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</si>
  <si>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</si>
  <si>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</si>
  <si>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</si>
  <si>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</si>
  <si>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</si>
  <si>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</si>
  <si>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</si>
  <si>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</si>
  <si>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</si>
  <si>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</si>
  <si>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</si>
  <si>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</si>
  <si>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</si>
  <si>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</si>
  <si>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</si>
  <si>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</si>
  <si>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</si>
  <si>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</si>
  <si>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</si>
  <si>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</si>
  <si>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</si>
  <si>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</si>
  <si>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</si>
  <si>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</si>
  <si>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</si>
  <si>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</si>
  <si>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</si>
  <si>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</si>
  <si>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</si>
  <si>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</si>
  <si>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</si>
  <si>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</si>
  <si>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</si>
  <si>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</si>
  <si>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</si>
  <si>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</si>
  <si>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</si>
  <si>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</si>
  <si>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</si>
  <si>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</si>
  <si>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</si>
  <si>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</si>
  <si>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</si>
  <si>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</si>
  <si>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</si>
  <si>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</si>
  <si>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</si>
  <si>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</si>
  <si>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</si>
  <si>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</si>
  <si>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</si>
  <si>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</si>
  <si>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</si>
  <si>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</si>
  <si>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</si>
  <si>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</si>
  <si>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</si>
  <si>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</si>
  <si>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</si>
  <si>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</si>
  <si>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</si>
  <si>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</si>
  <si>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</si>
  <si>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</si>
  <si>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</si>
  <si>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</si>
  <si>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</si>
  <si>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</si>
  <si>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</si>
  <si>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</si>
  <si>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</si>
  <si>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</si>
  <si>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</si>
  <si>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</si>
  <si>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</si>
  <si>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</si>
  <si>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</si>
  <si>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</si>
  <si>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</si>
  <si>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</si>
  <si>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</si>
  <si>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</si>
  <si>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</si>
  <si>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</si>
  <si>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</si>
  <si>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</si>
  <si>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</si>
  <si>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</si>
  <si>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</si>
  <si>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</si>
  <si>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</si>
  <si>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</si>
  <si>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</si>
  <si>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</si>
  <si>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</si>
  <si>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</si>
  <si>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</si>
  <si>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</si>
  <si>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</si>
  <si>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</si>
  <si>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</si>
  <si>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</si>
  <si>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</si>
  <si>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</si>
  <si>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</si>
  <si>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</si>
  <si>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</si>
  <si>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</si>
  <si>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</si>
  <si>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</si>
  <si>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</si>
  <si>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</si>
  <si>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</si>
  <si>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</si>
  <si>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</si>
  <si>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</si>
  <si>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</si>
  <si>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</si>
  <si>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</si>
  <si>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</si>
  <si>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</si>
  <si>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</si>
  <si>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</si>
  <si>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</si>
  <si>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</si>
  <si>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</si>
  <si>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</si>
  <si>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</si>
  <si>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</si>
  <si>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</si>
  <si>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</si>
  <si>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</si>
  <si>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</si>
  <si>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</si>
  <si>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</si>
  <si>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</si>
  <si>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</si>
  <si>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</si>
  <si>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</si>
  <si>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</si>
  <si>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</si>
  <si>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</si>
  <si>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</si>
  <si>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</si>
  <si>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</si>
  <si>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</si>
  <si>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</si>
  <si>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</si>
  <si>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</si>
  <si>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</si>
  <si>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</si>
  <si>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</si>
  <si>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</si>
  <si>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</si>
  <si>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</si>
  <si>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</si>
  <si>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</si>
  <si>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</si>
  <si>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</si>
  <si>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</si>
  <si>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</si>
  <si>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</si>
  <si>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</si>
  <si>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</si>
  <si>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</si>
  <si>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</si>
  <si>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</si>
  <si>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</si>
  <si>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</si>
  <si>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</si>
  <si>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</si>
  <si>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</si>
  <si>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</si>
  <si>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</si>
  <si>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</si>
  <si>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</si>
  <si>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</si>
  <si>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</si>
  <si>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</si>
  <si>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</si>
  <si>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</si>
  <si>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</si>
  <si>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</si>
  <si>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</si>
  <si>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</si>
  <si>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</si>
  <si>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</si>
  <si>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</si>
  <si>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</si>
  <si>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</si>
  <si>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</si>
  <si>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</si>
  <si>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</si>
  <si>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</si>
  <si>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</si>
  <si>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</si>
  <si>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</si>
  <si>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</si>
  <si>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</si>
  <si>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</si>
  <si>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</si>
  <si>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</si>
  <si>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</si>
  <si>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</si>
  <si>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</si>
  <si>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</si>
  <si>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</si>
  <si>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</si>
  <si>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</si>
  <si>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</si>
  <si>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</si>
  <si>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</si>
  <si>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</si>
  <si>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</si>
  <si>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</si>
  <si>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</si>
  <si>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</si>
  <si>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</si>
  <si>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</si>
  <si>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</si>
  <si>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</si>
  <si>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</si>
  <si>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</si>
  <si>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</si>
  <si>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</si>
  <si>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</si>
  <si>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</si>
  <si>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</si>
  <si>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</si>
  <si>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</si>
  <si>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</si>
  <si>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</si>
  <si>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</si>
  <si>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</si>
  <si>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</si>
  <si>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</si>
  <si>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</si>
  <si>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</si>
  <si>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</si>
  <si>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</si>
  <si>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</si>
  <si>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</si>
  <si>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</si>
  <si>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</si>
  <si>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</si>
  <si>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</si>
  <si>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</si>
  <si>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</si>
  <si>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</si>
  <si>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</si>
  <si>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</si>
  <si>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</si>
  <si>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</si>
  <si>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</si>
  <si>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</si>
  <si>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</si>
  <si>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</si>
  <si>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</si>
  <si>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</si>
  <si>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</si>
  <si>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</si>
  <si>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</si>
  <si>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</si>
  <si>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</si>
  <si>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</si>
  <si>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</si>
  <si>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</si>
  <si>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</si>
  <si>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</si>
  <si>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</si>
  <si>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</si>
  <si>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</si>
  <si>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</si>
  <si>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</si>
  <si>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</si>
  <si>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</si>
  <si>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</si>
  <si>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</si>
  <si>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</si>
  <si>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</si>
  <si>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</si>
  <si>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</si>
  <si>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</si>
  <si>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</si>
  <si>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</si>
  <si>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</si>
  <si>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</si>
  <si>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</si>
  <si>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</si>
  <si>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</si>
  <si>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</si>
  <si>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</si>
  <si>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</si>
  <si>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</si>
  <si>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</si>
  <si>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</si>
  <si>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</si>
  <si>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</si>
  <si>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</si>
  <si>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</si>
  <si>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</si>
  <si>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</si>
  <si>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</si>
  <si>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</si>
  <si>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</si>
  <si>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</si>
  <si>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</si>
  <si>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</si>
  <si>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</si>
  <si>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</si>
  <si>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</si>
  <si>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</si>
  <si>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</si>
  <si>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</si>
  <si>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</si>
  <si>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</si>
  <si>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</si>
  <si>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</si>
  <si>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</si>
  <si>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</si>
  <si>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</si>
  <si>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</si>
  <si>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</si>
  <si>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</si>
  <si>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</si>
  <si>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</si>
  <si>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</si>
  <si>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</si>
  <si>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</si>
  <si>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</si>
  <si>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</si>
  <si>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</si>
  <si>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</si>
  <si>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</si>
  <si>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</si>
  <si>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</si>
  <si>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</si>
  <si>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</si>
  <si>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</si>
  <si>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</si>
  <si>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</si>
  <si>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</si>
  <si>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</si>
  <si>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</si>
  <si>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</si>
  <si>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</si>
  <si>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</si>
  <si>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</si>
  <si>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</si>
  <si>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</si>
  <si>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</si>
  <si>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</si>
  <si>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</si>
  <si>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</si>
  <si>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</si>
  <si>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</si>
  <si>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</si>
  <si>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</si>
  <si>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</si>
  <si>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</si>
  <si>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</si>
  <si>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</si>
  <si>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</si>
  <si>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</si>
  <si>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</si>
  <si>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</si>
  <si>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</si>
  <si>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</si>
  <si>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</si>
  <si>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</si>
  <si>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</si>
  <si>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</si>
  <si>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</si>
  <si>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</si>
  <si>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</si>
  <si>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</si>
  <si>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</si>
  <si>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</si>
  <si>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</si>
  <si>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</si>
  <si>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</si>
  <si>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</si>
  <si>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</si>
  <si>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</si>
  <si>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</si>
  <si>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</si>
  <si>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</si>
  <si>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</si>
  <si>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</si>
  <si>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</si>
  <si>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</si>
  <si>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</si>
  <si>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</si>
  <si>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</si>
  <si>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</si>
  <si>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</si>
  <si>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</si>
  <si>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</si>
  <si>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</si>
  <si>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</si>
  <si>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</si>
  <si>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</si>
  <si>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</si>
  <si>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</si>
  <si>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</si>
  <si>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</si>
  <si>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</si>
  <si>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</si>
  <si>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</si>
  <si>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</si>
  <si>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</si>
  <si>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</si>
  <si>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</si>
  <si>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</si>
  <si>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</si>
  <si>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</si>
  <si>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</si>
  <si>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</si>
  <si>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</si>
  <si>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</si>
  <si>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</si>
  <si>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</si>
  <si>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</si>
  <si>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</si>
  <si>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</si>
  <si>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</si>
  <si>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</si>
  <si>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</si>
  <si>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</si>
  <si>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</si>
  <si>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</si>
  <si>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</si>
  <si>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</si>
  <si>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</si>
  <si>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</si>
  <si>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</si>
  <si>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</si>
  <si>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</si>
  <si>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</si>
  <si>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</si>
  <si>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</si>
  <si>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</si>
  <si>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</si>
  <si>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</si>
  <si>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</si>
  <si>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</si>
  <si>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</si>
  <si>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</si>
  <si>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</si>
  <si>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</si>
  <si>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</si>
  <si>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</si>
  <si>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</si>
  <si>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</si>
  <si>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</si>
  <si>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</si>
  <si>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</si>
  <si>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</si>
  <si>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</si>
  <si>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</si>
  <si>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</si>
  <si>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</si>
  <si>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</si>
  <si>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</si>
  <si>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</si>
  <si>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</si>
  <si>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</si>
  <si>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</si>
  <si>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</si>
  <si>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</si>
  <si>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</si>
  <si>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</si>
  <si>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</si>
  <si>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</si>
  <si>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</si>
  <si>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</si>
  <si>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</si>
  <si>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</si>
  <si>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</si>
  <si>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</si>
  <si>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</si>
  <si>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</si>
  <si>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</si>
  <si>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</si>
  <si>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</si>
  <si>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</si>
  <si>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</si>
  <si>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</si>
  <si>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</si>
  <si>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</si>
  <si>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</si>
  <si>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</si>
  <si>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</si>
  <si>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</si>
  <si>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</si>
  <si>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</si>
  <si>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</si>
  <si>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</si>
  <si>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</si>
  <si>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</si>
  <si>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</si>
  <si>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</si>
  <si>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</si>
  <si>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</si>
  <si>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</si>
  <si>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</si>
  <si>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</si>
  <si>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</si>
  <si>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</si>
  <si>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</si>
  <si>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</si>
  <si>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</si>
  <si>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</si>
  <si>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</si>
  <si>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</si>
  <si>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</si>
  <si>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</si>
  <si>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</si>
  <si>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</si>
  <si>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</si>
  <si>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</si>
  <si>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</si>
  <si>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</si>
  <si>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</si>
  <si>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</si>
  <si>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</si>
  <si>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</si>
  <si>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</si>
  <si>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</si>
  <si>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</si>
  <si>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</si>
  <si>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</si>
  <si>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</si>
  <si>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</si>
  <si>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</si>
  <si>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</si>
  <si>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</si>
  <si>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</si>
  <si>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</si>
  <si>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</si>
  <si>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</si>
  <si>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</si>
  <si>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</si>
  <si>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</si>
  <si>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</si>
  <si>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</si>
  <si>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</si>
  <si>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</si>
  <si>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</si>
  <si>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</si>
  <si>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</si>
  <si>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</si>
  <si>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</si>
  <si>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</si>
  <si>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</si>
  <si>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</si>
  <si>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</si>
  <si>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</si>
  <si>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</si>
  <si>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</si>
  <si>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</si>
  <si>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</si>
  <si>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</si>
  <si>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</si>
  <si>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</si>
  <si>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</si>
  <si>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</si>
  <si>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</si>
  <si>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</si>
  <si>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</si>
  <si>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</si>
  <si>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</si>
  <si>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</si>
  <si>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</si>
  <si>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</si>
  <si>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</si>
  <si>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</si>
  <si>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</si>
  <si>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</si>
  <si>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</si>
  <si>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</si>
  <si>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</si>
  <si>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</si>
  <si>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</si>
  <si>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</si>
  <si>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</si>
  <si>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</si>
  <si>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</si>
  <si>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</si>
  <si>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</si>
  <si>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</si>
  <si>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</si>
  <si>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</si>
  <si>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</si>
  <si>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</si>
  <si>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</si>
  <si>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</si>
  <si>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</si>
  <si>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</si>
  <si>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</si>
  <si>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</si>
  <si>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</si>
  <si>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</si>
  <si>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</si>
  <si>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</si>
  <si>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</si>
  <si>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</si>
  <si>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</si>
  <si>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</si>
  <si>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</si>
  <si>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</si>
  <si>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</si>
  <si>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</si>
  <si>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</si>
  <si>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</si>
  <si>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</si>
  <si>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</si>
  <si>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</si>
  <si>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</si>
  <si>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</si>
  <si>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</si>
  <si>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</si>
  <si>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</si>
  <si>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</si>
  <si>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</si>
  <si>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</si>
  <si>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</si>
  <si>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</si>
  <si>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</si>
  <si>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</si>
  <si>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</si>
  <si>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</si>
  <si>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</si>
  <si>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</si>
  <si>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</si>
  <si>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</si>
  <si>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</si>
  <si>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</si>
  <si>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</si>
  <si>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</si>
  <si>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</si>
  <si>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</si>
  <si>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</si>
  <si>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</si>
  <si>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</si>
  <si>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</si>
  <si>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</si>
  <si>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</si>
  <si>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</si>
  <si>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</si>
  <si>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</si>
  <si>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</si>
  <si>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</si>
  <si>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</si>
  <si>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</si>
  <si>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</si>
  <si>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</si>
  <si>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</si>
  <si>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</si>
  <si>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</si>
  <si>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</si>
  <si>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</si>
  <si>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</si>
  <si>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</si>
  <si>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</si>
  <si>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</si>
  <si>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</si>
  <si>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</si>
  <si>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</si>
  <si>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</si>
  <si>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</si>
  <si>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</si>
  <si>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</si>
  <si>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</si>
  <si>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</si>
  <si>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</si>
  <si>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</si>
  <si>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</si>
  <si>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</si>
  <si>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</si>
  <si>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</si>
  <si>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</si>
  <si>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</si>
  <si>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</si>
  <si>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</si>
  <si>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</si>
  <si>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</si>
  <si>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</si>
  <si>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</si>
  <si>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</si>
  <si>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</si>
  <si>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</si>
  <si>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</si>
  <si>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</si>
  <si>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</si>
  <si>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</si>
  <si>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</si>
  <si>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</si>
  <si>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</si>
  <si>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</si>
  <si>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</si>
  <si>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</si>
  <si>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</si>
  <si>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</si>
  <si>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</si>
  <si>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</si>
  <si>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</si>
  <si>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</si>
  <si>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</si>
  <si>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</si>
  <si>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</si>
  <si>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</si>
  <si>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</si>
  <si>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</si>
  <si>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</si>
  <si>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</si>
  <si>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</si>
  <si>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</si>
  <si>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</si>
  <si>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</si>
  <si>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</si>
  <si>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</si>
  <si>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</si>
  <si>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</si>
  <si>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</si>
  <si>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</si>
  <si>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</si>
  <si>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</si>
  <si>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</si>
  <si>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</si>
  <si>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</si>
  <si>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</si>
  <si>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</si>
  <si>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</si>
  <si>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</si>
  <si>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</si>
  <si>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</si>
  <si>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</si>
  <si>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</si>
  <si>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</si>
  <si>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</si>
  <si>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</si>
  <si>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</si>
  <si>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</si>
  <si>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</si>
  <si>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</si>
  <si>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</si>
  <si>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</si>
  <si>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</si>
  <si>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</si>
  <si>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</si>
  <si>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</si>
  <si>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</si>
  <si>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</si>
  <si>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</si>
  <si>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</si>
  <si>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</si>
  <si>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</si>
  <si>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</si>
  <si>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</si>
  <si>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</si>
  <si>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</si>
  <si>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</si>
  <si>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</si>
  <si>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</si>
  <si>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</si>
  <si>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</si>
  <si>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</si>
  <si>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</si>
  <si>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</si>
  <si>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</si>
  <si>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</si>
  <si>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</si>
  <si>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</si>
  <si>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</si>
  <si>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</si>
  <si>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</si>
  <si>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</si>
  <si>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</si>
  <si>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</si>
  <si>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</si>
  <si>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</si>
  <si>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</si>
  <si>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</si>
  <si>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</si>
  <si>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</si>
  <si>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</si>
  <si>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</si>
  <si>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</si>
  <si>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</si>
  <si>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</si>
  <si>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</si>
  <si>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</si>
  <si>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</si>
  <si>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</si>
  <si>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</si>
  <si>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</si>
  <si>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</si>
  <si>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</si>
  <si>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</si>
  <si>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</si>
  <si>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</si>
  <si>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</si>
  <si>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</si>
  <si>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</si>
  <si>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</si>
  <si>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</si>
  <si>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</si>
  <si>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</si>
  <si>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</si>
  <si>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</si>
  <si>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</si>
  <si>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</si>
  <si>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</si>
  <si>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</si>
  <si>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</si>
  <si>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</si>
  <si>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</si>
  <si>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</si>
  <si>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</si>
  <si>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</si>
  <si>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</si>
  <si>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</si>
  <si>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</si>
  <si>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</si>
  <si>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</si>
  <si>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</si>
  <si>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</si>
  <si>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</si>
  <si>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</si>
  <si>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</si>
  <si>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</si>
  <si>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</si>
  <si>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</si>
  <si>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</si>
  <si>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</si>
  <si>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</si>
  <si>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</si>
  <si>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</si>
  <si>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</si>
  <si>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</si>
  <si>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</si>
  <si>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</si>
  <si>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</si>
  <si>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</si>
  <si>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</si>
  <si>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</si>
  <si>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</si>
  <si>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</si>
  <si>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</si>
  <si>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</si>
  <si>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</si>
  <si>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</si>
  <si>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</si>
  <si>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</si>
  <si>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</si>
  <si>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</si>
  <si>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</si>
  <si>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</si>
  <si>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</si>
  <si>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</si>
  <si>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</si>
  <si>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</si>
  <si>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</si>
  <si>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</si>
  <si>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</si>
  <si>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</si>
  <si>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</si>
  <si>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</si>
  <si>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</si>
  <si>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</si>
  <si>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</si>
  <si>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</si>
  <si>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</si>
  <si>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</si>
  <si>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</si>
  <si>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</si>
  <si>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</si>
  <si>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</si>
  <si>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</si>
  <si>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</si>
  <si>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</si>
  <si>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</si>
  <si>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</si>
  <si>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</si>
  <si>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</si>
  <si>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</si>
  <si>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</si>
  <si>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</si>
  <si>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</si>
  <si>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</si>
  <si>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</si>
  <si>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</si>
  <si>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</si>
  <si>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</si>
  <si>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</si>
  <si>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</si>
  <si>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</si>
  <si>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</si>
  <si>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</si>
  <si>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</si>
  <si>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</si>
  <si>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</si>
  <si>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</si>
  <si>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</si>
  <si>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</si>
  <si>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</si>
  <si>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</si>
  <si>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</si>
  <si>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</si>
  <si>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</si>
  <si>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</si>
  <si>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</si>
  <si>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</si>
  <si>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</si>
  <si>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</si>
  <si>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</si>
  <si>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</si>
  <si>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</si>
  <si>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</si>
  <si>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</si>
  <si>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</si>
  <si>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</si>
  <si>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</si>
  <si>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</si>
  <si>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</si>
  <si>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</si>
  <si>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</si>
  <si>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</si>
  <si>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</si>
  <si>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</si>
  <si>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</si>
  <si>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</si>
  <si>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</si>
  <si>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</si>
  <si>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</si>
  <si>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</si>
  <si>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</si>
  <si>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</si>
  <si>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</si>
  <si>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</si>
  <si>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</si>
  <si>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</si>
  <si>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</si>
  <si>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</si>
  <si>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</si>
  <si>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</si>
  <si>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</si>
  <si>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</si>
  <si>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</si>
  <si>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</si>
  <si>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</si>
  <si>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</si>
  <si>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</si>
  <si>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</si>
  <si>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</si>
  <si>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</si>
  <si>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</si>
  <si>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</si>
  <si>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</si>
  <si>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</si>
  <si>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</si>
  <si>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</si>
  <si>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</si>
  <si>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</si>
  <si>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</si>
  <si>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</si>
  <si>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</si>
  <si>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</si>
  <si>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</si>
  <si>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</si>
  <si>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</si>
  <si>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</si>
  <si>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</si>
  <si>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</si>
  <si>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</si>
  <si>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</si>
  <si>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</si>
  <si>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</si>
  <si>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</si>
  <si>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</si>
  <si>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</si>
  <si>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</si>
  <si>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</si>
  <si>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</si>
  <si>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</si>
  <si>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</si>
  <si>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</si>
  <si>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</si>
  <si>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</si>
  <si>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</si>
  <si>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</si>
  <si>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</si>
  <si>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</si>
  <si>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</si>
  <si>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</si>
  <si>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</si>
  <si>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</si>
  <si>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</si>
  <si>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</si>
  <si>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</si>
  <si>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</si>
  <si>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</si>
  <si>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</si>
  <si>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</si>
  <si>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</si>
  <si>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</si>
  <si>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</si>
  <si>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</si>
  <si>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</si>
  <si>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</si>
  <si>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</si>
  <si>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</si>
  <si>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</si>
  <si>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</si>
  <si>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</si>
  <si>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</si>
  <si>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</si>
  <si>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</si>
  <si>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</si>
  <si>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</si>
  <si>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</si>
  <si>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</si>
  <si>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</si>
  <si>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</si>
  <si>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</si>
  <si>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</si>
  <si>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</si>
  <si>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</si>
  <si>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</si>
  <si>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</si>
  <si>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</si>
  <si>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</si>
  <si>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</si>
  <si>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</si>
  <si>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</si>
  <si>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</si>
  <si>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</si>
  <si>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</si>
  <si>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</si>
  <si>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</si>
  <si>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</si>
  <si>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</si>
  <si>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</si>
  <si>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</si>
  <si>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</si>
  <si>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</si>
  <si>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</si>
  <si>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</si>
  <si>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</si>
  <si>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</si>
  <si>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</si>
  <si>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</si>
  <si>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</si>
  <si>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</si>
  <si>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</si>
  <si>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</si>
  <si>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</si>
  <si>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</si>
  <si>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</si>
  <si>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</si>
  <si>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</si>
  <si>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</si>
  <si>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</si>
  <si>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</si>
  <si>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</si>
  <si>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</si>
  <si>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</si>
  <si>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</si>
  <si>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</si>
  <si>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</si>
  <si>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</si>
  <si>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</si>
  <si>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</si>
  <si>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</si>
  <si>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</si>
  <si>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</si>
  <si>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</si>
  <si>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</si>
  <si>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</si>
  <si>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</si>
  <si>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</si>
  <si>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</si>
  <si>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</si>
  <si>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</si>
  <si>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</si>
  <si>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</si>
  <si>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</si>
  <si>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</si>
  <si>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</si>
  <si>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</si>
  <si>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</si>
  <si>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</si>
  <si>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</si>
  <si>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</si>
  <si>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</si>
  <si>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</si>
  <si>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</si>
  <si>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</si>
  <si>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</si>
  <si>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</si>
  <si>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</si>
  <si>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</si>
  <si>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</si>
  <si>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</si>
  <si>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</si>
  <si>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</si>
  <si>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</si>
  <si>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</si>
  <si>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</si>
  <si>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</si>
  <si>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</si>
  <si>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</si>
  <si>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</si>
  <si>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</si>
  <si>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</si>
  <si>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</si>
  <si>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</si>
  <si>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</si>
  <si>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</si>
  <si>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</si>
  <si>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</si>
  <si>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</si>
  <si>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</si>
  <si>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</si>
  <si>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</si>
  <si>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</si>
  <si>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</si>
  <si>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</si>
  <si>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</si>
  <si>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</si>
  <si>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</si>
  <si>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</si>
  <si>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</si>
  <si>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</si>
  <si>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</si>
  <si>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</si>
  <si>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</si>
  <si>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</si>
  <si>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</si>
  <si>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</si>
  <si>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</si>
  <si>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</si>
  <si>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</si>
  <si>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</si>
  <si>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</si>
  <si>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</si>
  <si>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</si>
  <si>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</si>
  <si>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</si>
  <si>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</si>
  <si>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</si>
  <si>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</si>
  <si>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</si>
  <si>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</si>
  <si>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</si>
  <si>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</si>
  <si>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</si>
  <si>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</si>
  <si>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</si>
  <si>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</si>
  <si>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</si>
  <si>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</si>
  <si>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</si>
  <si>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</si>
  <si>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</si>
  <si>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</si>
  <si>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</si>
  <si>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</si>
  <si>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</si>
  <si>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</si>
  <si>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</si>
  <si>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</si>
  <si>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</si>
  <si>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</si>
  <si>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</si>
  <si>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</si>
  <si>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</si>
  <si>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</si>
  <si>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</si>
  <si>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</si>
  <si>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</si>
  <si>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</si>
  <si>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</si>
  <si>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</si>
  <si>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</si>
  <si>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</si>
  <si>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</si>
  <si>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</si>
  <si>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</si>
  <si>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</si>
  <si>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</si>
  <si>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</si>
  <si>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</si>
  <si>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</si>
  <si>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</si>
  <si>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</si>
  <si>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</si>
  <si>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</si>
  <si>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</si>
  <si>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</si>
  <si>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</si>
  <si>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</si>
  <si>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</si>
  <si>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</si>
  <si>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</si>
  <si>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</si>
  <si>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</si>
  <si>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</si>
  <si>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</si>
  <si>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</si>
  <si>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</si>
  <si>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</si>
  <si>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</si>
  <si>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</si>
  <si>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</si>
  <si>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</si>
  <si>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</si>
  <si>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</si>
  <si>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</si>
  <si>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</si>
  <si>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</si>
  <si>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</si>
  <si>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</si>
  <si>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</si>
  <si>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</si>
  <si>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</si>
  <si>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</si>
  <si>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</si>
  <si>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</si>
  <si>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</si>
  <si>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</si>
  <si>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</si>
  <si>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</si>
  <si>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</si>
  <si>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</si>
  <si>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</si>
  <si>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</si>
  <si>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</si>
  <si>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</si>
  <si>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</si>
  <si>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</si>
  <si>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</si>
  <si>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</si>
  <si>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</si>
  <si>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</si>
  <si>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</si>
  <si>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</si>
  <si>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</si>
  <si>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</si>
  <si>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</si>
  <si>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</si>
  <si>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</si>
  <si>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</si>
  <si>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</si>
  <si>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</si>
  <si>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</si>
  <si>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</si>
  <si>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</si>
  <si>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</si>
  <si>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</si>
  <si>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</si>
  <si>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</si>
  <si>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</si>
  <si>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</si>
  <si>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</si>
  <si>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</si>
  <si>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</si>
  <si>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</si>
  <si>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</si>
  <si>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</si>
  <si>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</si>
  <si>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</si>
  <si>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</si>
  <si>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</si>
  <si>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</si>
  <si>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</si>
  <si>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</si>
  <si>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</si>
  <si>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</si>
  <si>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</si>
  <si>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</si>
  <si>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</si>
  <si>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</si>
  <si>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</si>
  <si>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</si>
  <si>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</si>
  <si>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</si>
  <si>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</si>
  <si>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</si>
  <si>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</si>
  <si>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</si>
  <si>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</si>
  <si>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</si>
  <si>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</si>
  <si>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</si>
  <si>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</si>
  <si>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</si>
  <si>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</si>
  <si>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</si>
  <si>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</si>
  <si>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</si>
  <si>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</si>
  <si>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</si>
  <si>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</si>
  <si>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</si>
  <si>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</si>
  <si>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</si>
  <si>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</si>
  <si>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</si>
  <si>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</si>
  <si>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</si>
  <si>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</si>
  <si>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</si>
  <si>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</si>
  <si>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</si>
  <si>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</si>
  <si>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</si>
  <si>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</si>
  <si>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</si>
  <si>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</si>
  <si>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</si>
  <si>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</si>
  <si>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</si>
  <si>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</si>
  <si>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</si>
  <si>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</si>
  <si>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</si>
  <si>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</si>
  <si>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</si>
  <si>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</si>
  <si>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</si>
  <si>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</si>
  <si>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</si>
  <si>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</si>
  <si>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</si>
  <si>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</si>
  <si>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</si>
  <si>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</si>
  <si>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</si>
  <si>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</si>
  <si>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</si>
  <si>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</si>
  <si>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</si>
  <si>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</si>
  <si>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</si>
  <si>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</si>
  <si>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</si>
  <si>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</si>
  <si>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</si>
  <si>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</si>
  <si>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</si>
  <si>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</si>
  <si>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</si>
  <si>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</si>
  <si>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</si>
  <si>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</si>
  <si>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</si>
  <si>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</si>
  <si>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</si>
  <si>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</si>
  <si>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</si>
  <si>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</si>
  <si>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</si>
  <si>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</si>
  <si>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</si>
  <si>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</si>
  <si>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</si>
  <si>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</si>
  <si>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</si>
  <si>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</si>
  <si>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</si>
  <si>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</si>
  <si>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</si>
  <si>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</si>
  <si>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</si>
  <si>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</si>
  <si>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</si>
  <si>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</si>
  <si>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</si>
  <si>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</si>
  <si>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</si>
  <si>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</si>
  <si>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</si>
  <si>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</si>
  <si>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</si>
  <si>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</si>
  <si>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</si>
  <si>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</si>
  <si>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</si>
  <si>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</si>
  <si>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</si>
  <si>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</si>
  <si>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</si>
  <si>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</si>
  <si>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</si>
  <si>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</si>
  <si>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</si>
  <si>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</si>
  <si>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</si>
  <si>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</si>
  <si>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</si>
  <si>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</si>
  <si>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</si>
  <si>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</si>
  <si>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</si>
  <si>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</si>
  <si>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</si>
  <si>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</si>
  <si>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</si>
  <si>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</si>
  <si>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</si>
  <si>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</si>
  <si>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</si>
  <si>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</si>
  <si>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</si>
  <si>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</si>
  <si>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</si>
  <si>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</si>
  <si>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</si>
  <si>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</si>
  <si>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</si>
  <si>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</si>
  <si>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</si>
  <si>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</si>
  <si>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</si>
  <si>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</si>
  <si>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</si>
  <si>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</si>
  <si>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</si>
  <si>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</si>
  <si>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</si>
  <si>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</si>
  <si>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</si>
  <si>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</si>
  <si>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</si>
  <si>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</si>
  <si>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</si>
  <si>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</si>
  <si>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</si>
  <si>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</si>
  <si>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</si>
  <si>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</si>
  <si>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</si>
  <si>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</si>
  <si>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</si>
  <si>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</si>
  <si>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</si>
  <si>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</si>
  <si>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</si>
  <si>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</si>
  <si>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</si>
  <si>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</si>
  <si>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</si>
  <si>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</si>
  <si>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</si>
  <si>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</si>
  <si>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</si>
  <si>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</si>
  <si>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</si>
  <si>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</si>
  <si>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</si>
  <si>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</si>
  <si>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</si>
  <si>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</si>
  <si>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</si>
  <si>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</si>
  <si>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</si>
  <si>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</si>
  <si>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</si>
  <si>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</si>
  <si>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</si>
  <si>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</si>
  <si>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</si>
  <si>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</si>
  <si>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</si>
  <si>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</si>
  <si>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</si>
  <si>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</si>
  <si>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</si>
  <si>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</si>
  <si>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</si>
  <si>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</si>
  <si>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</si>
  <si>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</si>
  <si>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</si>
  <si>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</si>
  <si>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</si>
  <si>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</si>
  <si>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</si>
  <si>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</si>
  <si>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</si>
  <si>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</si>
  <si>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</si>
  <si>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</si>
  <si>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</si>
  <si>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</si>
  <si>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</si>
  <si>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</si>
  <si>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</si>
  <si>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</si>
  <si>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</si>
  <si>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</si>
  <si>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</si>
  <si>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</si>
  <si>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</si>
  <si>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</si>
  <si>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</si>
  <si>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</si>
  <si>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</si>
  <si>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</si>
  <si>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</si>
  <si>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</si>
  <si>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</si>
  <si>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</si>
  <si>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</si>
  <si>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</si>
  <si>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</si>
  <si>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</si>
  <si>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</si>
  <si>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</si>
  <si>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</si>
  <si>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</si>
  <si>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</si>
  <si>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</si>
  <si>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</si>
  <si>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</si>
  <si>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</si>
  <si>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</si>
  <si>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</si>
  <si>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</si>
  <si>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</si>
  <si>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</si>
  <si>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</si>
  <si>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</si>
  <si>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</si>
  <si>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</si>
  <si>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</si>
  <si>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</si>
  <si>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</si>
  <si>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</si>
  <si>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</si>
  <si>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</si>
  <si>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</si>
  <si>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</si>
  <si>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</si>
  <si>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</si>
  <si>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</si>
  <si>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</si>
  <si>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</si>
  <si>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</si>
  <si>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</si>
  <si>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</si>
  <si>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</si>
  <si>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</si>
  <si>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</si>
  <si>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</si>
  <si>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</si>
  <si>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</si>
  <si>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</si>
  <si>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</si>
  <si>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</si>
  <si>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</si>
  <si>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</si>
  <si>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</si>
  <si>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</si>
  <si>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</si>
  <si>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</si>
  <si>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</si>
  <si>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</si>
  <si>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</si>
  <si>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</si>
  <si>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</si>
  <si>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</si>
  <si>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</si>
  <si>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</si>
  <si>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</si>
  <si>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</si>
  <si>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</si>
  <si>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</si>
  <si>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</si>
  <si>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</si>
  <si>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</si>
  <si>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</si>
  <si>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</si>
  <si>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</si>
  <si>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</si>
  <si>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</si>
  <si>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</si>
  <si>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</si>
  <si>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</si>
  <si>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</si>
  <si>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</si>
  <si>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</si>
  <si>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</si>
  <si>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</si>
  <si>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</si>
  <si>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</si>
  <si>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</si>
  <si>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</si>
  <si>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</si>
  <si>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</si>
  <si>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</si>
  <si>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</si>
  <si>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</si>
  <si>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</si>
  <si>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</si>
  <si>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</si>
  <si>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</si>
  <si>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</si>
  <si>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</si>
  <si>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</si>
  <si>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</si>
  <si>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</si>
  <si>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</si>
  <si>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</si>
  <si>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</si>
  <si>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</si>
  <si>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</si>
  <si>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</si>
  <si>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</si>
  <si>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</si>
  <si>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</si>
  <si>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</si>
  <si>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</si>
  <si>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</si>
  <si>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</si>
  <si>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</si>
  <si>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</si>
  <si>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</si>
  <si>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</si>
  <si>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</si>
  <si>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</si>
  <si>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</si>
  <si>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</si>
  <si>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</si>
  <si>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</si>
  <si>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</si>
  <si>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</si>
  <si>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</si>
  <si>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</si>
  <si>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</si>
  <si>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</si>
  <si>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</si>
  <si>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</si>
  <si>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</si>
  <si>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</si>
  <si>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</si>
  <si>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</si>
  <si>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</si>
  <si>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</si>
  <si>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</si>
  <si>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</si>
  <si>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</si>
  <si>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</si>
  <si>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</si>
  <si>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</si>
  <si>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</si>
  <si>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</si>
  <si>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</si>
  <si>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</si>
  <si>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</si>
  <si>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</si>
  <si>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</si>
  <si>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</si>
  <si>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</si>
  <si>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</si>
  <si>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</si>
  <si>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</si>
  <si>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</si>
  <si>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</si>
  <si>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</si>
  <si>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</si>
  <si>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</si>
  <si>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</si>
  <si>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</si>
  <si>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</si>
  <si>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</si>
  <si>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</si>
  <si>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</si>
  <si>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</si>
  <si>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</si>
  <si>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</si>
  <si>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</si>
  <si>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</si>
  <si>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</si>
  <si>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</si>
  <si>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</si>
  <si>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</si>
  <si>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</si>
  <si>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</si>
  <si>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</si>
  <si>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</si>
  <si>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</si>
  <si>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</si>
  <si>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</si>
  <si>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</si>
  <si>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</si>
  <si>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</si>
  <si>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</si>
  <si>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</si>
  <si>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</si>
  <si>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</si>
  <si>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</si>
  <si>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</si>
  <si>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</si>
  <si>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</si>
  <si>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</si>
  <si>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</si>
  <si>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</si>
  <si>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</si>
  <si>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</si>
  <si>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</si>
  <si>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</si>
  <si>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</si>
  <si>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</si>
  <si>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</si>
  <si>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</si>
  <si>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</si>
  <si>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</si>
  <si>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</si>
  <si>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</si>
  <si>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</si>
  <si>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</si>
  <si>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</si>
  <si>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</si>
  <si>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</si>
  <si>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</si>
  <si>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</si>
  <si>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</si>
  <si>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</si>
  <si>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</si>
  <si>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</si>
  <si>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</si>
  <si>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</si>
  <si>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</si>
  <si>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</si>
  <si>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</si>
  <si>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</si>
  <si>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</si>
  <si>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</si>
  <si>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</si>
  <si>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</si>
  <si>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</si>
  <si>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</si>
  <si>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</si>
  <si>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</si>
  <si>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</si>
  <si>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</si>
  <si>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</si>
  <si>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</si>
  <si>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</si>
  <si>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</si>
  <si>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</si>
  <si>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</si>
  <si>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</si>
  <si>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</si>
  <si>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</si>
  <si>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</si>
  <si>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</si>
  <si>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</si>
  <si>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</si>
  <si>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</si>
  <si>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</si>
  <si>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</si>
  <si>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</si>
  <si>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</si>
  <si>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</si>
  <si>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</si>
  <si>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</si>
  <si>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</si>
  <si>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</si>
  <si>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</si>
  <si>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</si>
  <si>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</si>
  <si>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</si>
  <si>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</si>
  <si>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</si>
  <si>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</si>
  <si>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</si>
  <si>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</si>
  <si>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</si>
  <si>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</si>
  <si>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</si>
  <si>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</si>
  <si>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</si>
  <si>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</si>
  <si>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</si>
  <si>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</si>
  <si>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</si>
  <si>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</si>
  <si>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</si>
  <si>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</si>
  <si>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</si>
  <si>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</si>
  <si>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</si>
  <si>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</si>
  <si>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</si>
  <si>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</si>
  <si>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</si>
  <si>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</si>
  <si>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</si>
  <si>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</si>
  <si>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</si>
  <si>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</si>
  <si>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</si>
  <si>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</si>
  <si>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</si>
  <si>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</si>
  <si>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</si>
  <si>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</si>
  <si>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</si>
  <si>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</si>
  <si>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</si>
  <si>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</si>
  <si>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</si>
  <si>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</si>
  <si>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</si>
  <si>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</si>
  <si>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</si>
  <si>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</si>
  <si>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</si>
  <si>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</si>
  <si>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</si>
  <si>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</si>
  <si>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</si>
  <si>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</si>
  <si>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</si>
  <si>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</si>
  <si>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</si>
  <si>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</si>
  <si>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</si>
  <si>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</si>
  <si>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</si>
  <si>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</si>
  <si>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</si>
  <si>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</si>
  <si>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</si>
  <si>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</si>
  <si>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</si>
  <si>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</si>
  <si>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</si>
  <si>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</si>
  <si>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</si>
  <si>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</si>
  <si>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</si>
  <si>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</si>
  <si>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</si>
  <si>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</si>
  <si>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</si>
  <si>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</si>
  <si>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</si>
  <si>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</si>
  <si>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</si>
  <si>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</si>
  <si>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</si>
  <si>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</si>
  <si>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</si>
  <si>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</si>
  <si>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</si>
  <si>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</si>
  <si>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</si>
  <si>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</si>
  <si>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</si>
  <si>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</si>
  <si>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</si>
  <si>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</si>
  <si>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</si>
  <si>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</si>
  <si>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</si>
  <si>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</si>
  <si>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</si>
  <si>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</si>
  <si>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</si>
  <si>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</si>
  <si>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</si>
  <si>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</si>
  <si>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</si>
  <si>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</si>
  <si>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</si>
  <si>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</si>
  <si>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</si>
  <si>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</si>
  <si>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</si>
  <si>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</si>
  <si>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</si>
  <si>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</si>
  <si>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</si>
  <si>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</si>
  <si>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</si>
  <si>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</si>
  <si>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</si>
  <si>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</si>
  <si>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</si>
  <si>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</si>
  <si>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</si>
  <si>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</si>
  <si>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</si>
  <si>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</si>
  <si>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</si>
  <si>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</si>
  <si>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</si>
  <si>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</si>
  <si>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</si>
  <si>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</si>
  <si>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</si>
  <si>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</si>
  <si>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</si>
  <si>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</si>
  <si>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</si>
  <si>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</si>
  <si>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</si>
  <si>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</si>
  <si>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</si>
  <si>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</si>
  <si>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</si>
  <si>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</si>
  <si>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</si>
  <si>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</si>
  <si>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</si>
  <si>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</si>
  <si>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</si>
  <si>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</si>
  <si>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</si>
  <si>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</si>
  <si>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</si>
  <si>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</si>
  <si>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</si>
  <si>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</si>
  <si>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</si>
  <si>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</si>
  <si>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</si>
  <si>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</si>
  <si>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</si>
  <si>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</si>
  <si>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</si>
  <si>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</si>
  <si>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</si>
  <si>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</si>
  <si>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</si>
  <si>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</si>
  <si>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</si>
  <si>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</si>
  <si>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</si>
  <si>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</si>
  <si>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</si>
  <si>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</si>
  <si>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</si>
  <si>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</si>
  <si>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</si>
  <si>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</si>
  <si>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</si>
  <si>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</si>
  <si>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</si>
  <si>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</si>
  <si>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</si>
  <si>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</si>
  <si>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</si>
  <si>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</si>
  <si>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</si>
  <si>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</si>
  <si>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</si>
  <si>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</si>
  <si>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</si>
  <si>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</si>
  <si>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</si>
  <si>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</si>
  <si>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</si>
  <si>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</si>
  <si>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</si>
  <si>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</si>
  <si>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</si>
  <si>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</si>
  <si>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</si>
  <si>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</si>
  <si>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</si>
  <si>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</si>
  <si>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</si>
  <si>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</si>
  <si>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</si>
  <si>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</si>
  <si>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</si>
  <si>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</si>
  <si>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</si>
  <si>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</si>
  <si>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</si>
  <si>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</si>
  <si>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</si>
  <si>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</si>
  <si>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</si>
  <si>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</si>
  <si>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</si>
  <si>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</si>
  <si>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</si>
  <si>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</si>
  <si>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</si>
  <si>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</si>
  <si>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</si>
  <si>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</si>
  <si>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</si>
  <si>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</si>
  <si>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</si>
  <si>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</si>
  <si>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</si>
  <si>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</si>
  <si>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</si>
  <si>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</si>
  <si>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</si>
  <si>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</si>
  <si>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</si>
  <si>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</si>
  <si>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</si>
  <si>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</si>
  <si>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</si>
  <si>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</si>
  <si>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</si>
  <si>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</si>
  <si>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</si>
  <si>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</si>
  <si>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</si>
  <si>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</si>
  <si>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</si>
  <si>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</si>
  <si>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</si>
  <si>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</si>
  <si>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</si>
  <si>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</si>
  <si>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</si>
  <si>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</si>
  <si>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</si>
  <si>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</si>
  <si>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</si>
  <si>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</si>
  <si>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</si>
  <si>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</si>
  <si>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</si>
  <si>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</si>
  <si>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</si>
  <si>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</si>
  <si>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</si>
  <si>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</si>
  <si>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</si>
  <si>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</si>
  <si>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</si>
  <si>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</si>
  <si>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</si>
  <si>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</si>
  <si>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</si>
  <si>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</si>
  <si>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</si>
  <si>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</si>
  <si>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</si>
  <si>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</si>
  <si>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</si>
  <si>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</si>
  <si>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</si>
  <si>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</si>
  <si>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</si>
  <si>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</si>
  <si>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</si>
  <si>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</si>
  <si>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</si>
  <si>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</si>
  <si>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</si>
  <si>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</si>
  <si>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</si>
  <si>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</si>
  <si>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</si>
  <si>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</si>
  <si>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</si>
  <si>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</si>
  <si>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</si>
  <si>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</si>
  <si>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</si>
  <si>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</si>
  <si>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</si>
  <si>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</si>
  <si>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</si>
  <si>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</si>
  <si>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</si>
  <si>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</si>
  <si>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</si>
  <si>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</si>
  <si>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</si>
  <si>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</si>
  <si>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</si>
  <si>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</si>
  <si>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</si>
  <si>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</si>
  <si>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</si>
  <si>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</si>
  <si>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</si>
  <si>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</si>
  <si>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</si>
  <si>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</si>
  <si>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</si>
  <si>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</si>
  <si>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</si>
  <si>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</si>
  <si>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</si>
  <si>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</si>
  <si>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</si>
  <si>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</si>
  <si>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</si>
  <si>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</si>
  <si>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</si>
  <si>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</si>
  <si>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</si>
  <si>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</si>
  <si>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</si>
  <si>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</si>
  <si>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</si>
  <si>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</si>
  <si>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</si>
  <si>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</si>
  <si>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</si>
  <si>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</si>
  <si>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</si>
  <si>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</si>
  <si>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</si>
  <si>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</si>
  <si>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</si>
  <si>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</si>
  <si>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</si>
  <si>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</si>
  <si>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</si>
  <si>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</si>
  <si>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</si>
  <si>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</si>
  <si>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</si>
  <si>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</si>
  <si>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</si>
  <si>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</si>
  <si>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</si>
  <si>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</si>
  <si>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</si>
  <si>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</si>
  <si>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</si>
  <si>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</si>
  <si>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</si>
  <si>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</si>
  <si>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</si>
  <si>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</si>
  <si>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</si>
  <si>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</si>
  <si>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</si>
  <si>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</si>
  <si>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</si>
  <si>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</si>
  <si>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</si>
  <si>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</si>
  <si>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</si>
  <si>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</si>
  <si>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</si>
  <si>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</si>
  <si>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</si>
  <si>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</si>
  <si>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</si>
  <si>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</si>
  <si>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</si>
  <si>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</si>
  <si>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</si>
  <si>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</si>
  <si>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</si>
  <si>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</si>
  <si>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</si>
  <si>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</si>
  <si>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</si>
  <si>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</si>
  <si>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</si>
  <si>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</si>
  <si>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</si>
  <si>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</si>
  <si>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</si>
  <si>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</si>
  <si>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</si>
  <si>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</si>
  <si>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</si>
  <si>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</si>
  <si>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</si>
  <si>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</si>
  <si>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</si>
  <si>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</si>
  <si>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</si>
  <si>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</si>
  <si>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</si>
  <si>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</si>
  <si>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</si>
  <si>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</si>
  <si>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</si>
  <si>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</si>
  <si>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</si>
  <si>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</si>
  <si>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</si>
  <si>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</si>
  <si>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</si>
  <si>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</si>
  <si>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</si>
  <si>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</si>
  <si>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</si>
  <si>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</si>
  <si>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</si>
  <si>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</si>
  <si>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</si>
  <si>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</si>
  <si>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</si>
  <si>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</si>
  <si>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</si>
  <si>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</si>
  <si>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</si>
  <si>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</si>
  <si>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</si>
  <si>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</si>
  <si>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</si>
  <si>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</si>
  <si>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</si>
  <si>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</si>
  <si>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</si>
  <si>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</si>
  <si>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</si>
  <si>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</si>
  <si>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</si>
  <si>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</si>
  <si>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</si>
  <si>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</si>
  <si>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</si>
  <si>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</si>
  <si>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</si>
  <si>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</si>
  <si>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</si>
  <si>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</si>
  <si>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</si>
  <si>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</si>
  <si>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</si>
  <si>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</si>
  <si>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</si>
  <si>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</si>
  <si>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</si>
  <si>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</si>
  <si>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</si>
  <si>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</si>
  <si>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</si>
  <si>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</si>
  <si>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</si>
  <si>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</si>
  <si>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</si>
  <si>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</si>
  <si>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</si>
  <si>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</si>
  <si>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</si>
  <si>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</si>
  <si>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</si>
  <si>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</si>
  <si>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</si>
  <si>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</si>
  <si>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</si>
  <si>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</si>
  <si>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</si>
  <si>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</si>
  <si>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</si>
  <si>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</si>
  <si>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</si>
  <si>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</si>
  <si>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</si>
  <si>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</si>
  <si>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</si>
  <si>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</si>
  <si>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</si>
  <si>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</si>
  <si>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</si>
  <si>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</si>
  <si>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</si>
  <si>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</si>
  <si>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</si>
  <si>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</si>
  <si>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</si>
  <si>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</si>
  <si>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</si>
  <si>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</si>
  <si>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</si>
  <si>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</si>
  <si>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</si>
  <si>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</si>
  <si>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</si>
  <si>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</si>
  <si>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</si>
  <si>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</si>
  <si>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</si>
  <si>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</si>
  <si>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</si>
  <si>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</si>
  <si>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</si>
  <si>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</si>
  <si>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</si>
  <si>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</si>
  <si>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</si>
  <si>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</si>
  <si>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</si>
  <si>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</si>
  <si>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</si>
  <si>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</si>
  <si>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</si>
  <si>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</si>
  <si>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</si>
  <si>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</si>
  <si>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</si>
  <si>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</si>
  <si>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</si>
  <si>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</si>
  <si>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</si>
  <si>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</si>
  <si>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</si>
  <si>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</si>
  <si>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</si>
  <si>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</si>
  <si>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</si>
  <si>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</si>
  <si>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</si>
  <si>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</si>
  <si>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</si>
  <si>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</si>
  <si>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</si>
  <si>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</si>
  <si>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</si>
  <si>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</si>
  <si>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</si>
  <si>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</si>
  <si>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</si>
  <si>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</si>
  <si>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</si>
  <si>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</si>
  <si>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</si>
  <si>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</si>
  <si>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</si>
  <si>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</si>
  <si>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</si>
  <si>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</si>
  <si>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</si>
  <si>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</si>
  <si>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</si>
  <si>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</si>
  <si>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</si>
  <si>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</si>
  <si>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</si>
  <si>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</si>
  <si>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</si>
  <si>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</si>
  <si>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</si>
  <si>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</si>
  <si>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</si>
  <si>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</si>
  <si>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</si>
  <si>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</si>
  <si>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</si>
  <si>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</si>
  <si>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</si>
  <si>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</si>
  <si>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</si>
  <si>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</si>
  <si>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</si>
  <si>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</si>
  <si>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</si>
  <si>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</si>
  <si>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</si>
  <si>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</si>
  <si>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</si>
  <si>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</si>
  <si>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</si>
  <si>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</si>
  <si>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</si>
  <si>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</si>
  <si>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</si>
  <si>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</si>
  <si>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</si>
  <si>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</si>
  <si>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</si>
  <si>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</si>
  <si>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</si>
  <si>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</si>
  <si>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</si>
  <si>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</si>
  <si>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</si>
  <si>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</si>
  <si>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</si>
  <si>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</si>
  <si>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</si>
  <si>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</si>
  <si>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</si>
  <si>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</si>
  <si>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</si>
  <si>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</si>
  <si>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</si>
  <si>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</si>
  <si>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</si>
  <si>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</si>
  <si>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</si>
  <si>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</si>
  <si>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</si>
  <si>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</si>
  <si>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</si>
  <si>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</si>
  <si>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</si>
  <si>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</si>
  <si>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</si>
  <si>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</si>
  <si>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</si>
  <si>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</si>
  <si>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</si>
  <si>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</si>
  <si>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</si>
  <si>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</si>
  <si>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</si>
  <si>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</si>
  <si>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</si>
  <si>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</si>
  <si>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</si>
  <si>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</si>
  <si>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</si>
  <si>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</si>
  <si>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</si>
  <si>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</si>
  <si>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</si>
  <si>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</si>
  <si>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</si>
  <si>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</si>
  <si>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</si>
  <si>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</si>
  <si>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</si>
  <si>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</si>
  <si>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</si>
  <si>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</si>
  <si>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</si>
  <si>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</si>
  <si>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</si>
  <si>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</si>
  <si>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</si>
  <si>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</si>
  <si>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</si>
  <si>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</si>
  <si>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</si>
  <si>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</si>
  <si>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</si>
  <si>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</si>
  <si>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</si>
  <si>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</si>
  <si>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</si>
  <si>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</si>
  <si>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</si>
  <si>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</si>
  <si>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</si>
  <si>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</si>
  <si>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</si>
  <si>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</si>
  <si>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</si>
  <si>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</si>
  <si>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</si>
  <si>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</si>
  <si>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</si>
  <si>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</si>
  <si>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</si>
  <si>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</si>
  <si>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</si>
  <si>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</si>
  <si>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</si>
  <si>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</si>
  <si>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</si>
  <si>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</si>
  <si>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</si>
  <si>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</si>
  <si>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</si>
  <si>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</si>
  <si>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</si>
  <si>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</si>
  <si>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</si>
  <si>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</si>
  <si>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</si>
  <si>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</si>
  <si>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</si>
  <si>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</si>
  <si>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</si>
  <si>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</si>
  <si>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</si>
  <si>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</si>
  <si>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</si>
  <si>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</si>
  <si>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</si>
  <si>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</si>
  <si>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</si>
  <si>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</si>
  <si>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</si>
  <si>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</si>
  <si>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</si>
  <si>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</si>
  <si>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</si>
  <si>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</si>
  <si>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</si>
  <si>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</si>
  <si>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</si>
  <si>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</si>
  <si>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</si>
  <si>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</si>
  <si>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</si>
  <si>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</si>
  <si>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</si>
  <si>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</si>
  <si>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</si>
  <si>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</si>
  <si>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</si>
  <si>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</si>
  <si>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</si>
  <si>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</si>
  <si>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</si>
  <si>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</si>
  <si>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</si>
  <si>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</si>
  <si>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</si>
  <si>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</si>
  <si>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</si>
  <si>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</si>
  <si>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</si>
  <si>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</si>
  <si>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</si>
  <si>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</si>
  <si>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</si>
  <si>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</si>
  <si>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</si>
  <si>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</si>
  <si>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</si>
  <si>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</si>
  <si>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</si>
  <si>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</si>
  <si>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</si>
  <si>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</si>
  <si>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</si>
  <si>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</si>
  <si>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</si>
  <si>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</si>
  <si>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</si>
  <si>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</si>
  <si>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</si>
  <si>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</si>
  <si>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</si>
  <si>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</si>
  <si>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</si>
  <si>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</si>
  <si>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</si>
  <si>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</si>
  <si>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</si>
  <si>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</si>
  <si>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</si>
  <si>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</si>
  <si>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</si>
  <si>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</si>
  <si>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</si>
  <si>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</si>
  <si>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</si>
  <si>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</si>
  <si>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</si>
  <si>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</si>
  <si>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</si>
  <si>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</si>
  <si>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</si>
  <si>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</si>
  <si>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</si>
  <si>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</si>
  <si>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</si>
  <si>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</si>
  <si>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</si>
  <si>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</si>
  <si>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</si>
  <si>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</si>
  <si>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</si>
  <si>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</si>
  <si>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</si>
  <si>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</si>
  <si>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</si>
  <si>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</si>
  <si>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</si>
  <si>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</si>
  <si>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</si>
  <si>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</si>
  <si>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</si>
  <si>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</si>
  <si>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</si>
  <si>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</si>
  <si>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</si>
  <si>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</si>
  <si>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</si>
  <si>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</si>
  <si>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</si>
  <si>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</si>
  <si>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</si>
  <si>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</si>
  <si>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</si>
  <si>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</si>
  <si>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</si>
  <si>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</si>
  <si>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</si>
  <si>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</si>
  <si>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</si>
  <si>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</si>
  <si>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</si>
  <si>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</si>
  <si>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</si>
  <si>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</si>
  <si>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</si>
  <si>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</si>
  <si>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</si>
  <si>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</si>
  <si>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</si>
  <si>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</si>
  <si>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</si>
  <si>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</si>
  <si>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</si>
  <si>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</si>
  <si>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</si>
  <si>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</si>
  <si>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</si>
  <si>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</si>
  <si>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</si>
  <si>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</si>
  <si>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</si>
  <si>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</si>
  <si>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</si>
  <si>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</si>
  <si>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</si>
  <si>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</si>
  <si>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</si>
  <si>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</si>
  <si>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</si>
  <si>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</si>
  <si>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</si>
  <si>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</si>
  <si>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</si>
  <si>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</si>
  <si>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</si>
  <si>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</si>
  <si>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</si>
  <si>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</si>
  <si>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</si>
  <si>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</si>
  <si>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</si>
  <si>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</si>
  <si>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</si>
  <si>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</si>
  <si>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</si>
  <si>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</si>
  <si>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</si>
  <si>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</si>
  <si>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</si>
  <si>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</si>
  <si>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</si>
  <si>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</si>
  <si>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</si>
  <si>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</si>
  <si>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</si>
  <si>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</si>
  <si>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</si>
  <si>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</si>
  <si>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</si>
  <si>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</si>
  <si>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</si>
  <si>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</si>
  <si>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</si>
  <si>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</si>
  <si>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</si>
  <si>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</si>
  <si>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</si>
  <si>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</si>
  <si>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</si>
  <si>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</si>
  <si>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</si>
  <si>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</si>
  <si>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</si>
  <si>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</si>
  <si>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</si>
  <si>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</si>
  <si>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</si>
  <si>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</si>
  <si>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</si>
  <si>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</si>
  <si>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</si>
  <si>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</si>
  <si>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</si>
  <si>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</si>
  <si>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</si>
  <si>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</si>
  <si>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</si>
  <si>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</si>
  <si>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</si>
  <si>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</si>
  <si>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</si>
  <si>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</si>
  <si>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</si>
  <si>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</si>
  <si>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</si>
  <si>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</si>
  <si>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</si>
  <si>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</si>
  <si>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</si>
  <si>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</si>
  <si>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</si>
  <si>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</si>
  <si>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</si>
  <si>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</si>
  <si>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</si>
  <si>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</si>
  <si>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</si>
  <si>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</si>
  <si>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</si>
  <si>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</si>
  <si>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</si>
  <si>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</si>
  <si>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</si>
  <si>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</si>
  <si>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</si>
  <si>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</si>
  <si>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</si>
  <si>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</si>
  <si>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</si>
  <si>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</si>
  <si>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</si>
  <si>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</si>
  <si>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</si>
  <si>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</si>
  <si>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</si>
  <si>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</si>
  <si>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</si>
  <si>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</si>
  <si>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</si>
  <si>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</si>
  <si>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</si>
  <si>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</si>
  <si>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</si>
  <si>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</si>
  <si>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</si>
  <si>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</si>
  <si>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</si>
  <si>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</si>
  <si>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</si>
  <si>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</si>
  <si>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</si>
  <si>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</si>
  <si>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</si>
  <si>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</si>
  <si>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</si>
  <si>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</si>
  <si>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</si>
  <si>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</si>
  <si>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</si>
  <si>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</si>
  <si>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</si>
  <si>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</si>
  <si>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</si>
  <si>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</si>
  <si>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</si>
  <si>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</si>
  <si>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</si>
  <si>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</si>
  <si>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</si>
  <si>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</si>
  <si>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</si>
  <si>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</si>
  <si>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</si>
  <si>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</si>
  <si>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</si>
  <si>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</si>
  <si>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</si>
  <si>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</si>
  <si>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</si>
  <si>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</si>
  <si>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</si>
  <si>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</si>
  <si>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</si>
  <si>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</si>
  <si>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</si>
  <si>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</si>
  <si>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</si>
  <si>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</si>
  <si>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</si>
  <si>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</si>
  <si>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</si>
  <si>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</si>
  <si>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</si>
  <si>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</si>
  <si>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</si>
  <si>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</si>
  <si>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</si>
  <si>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</si>
  <si>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</si>
  <si>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</si>
  <si>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</si>
  <si>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</si>
  <si>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</si>
  <si>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</si>
  <si>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</si>
  <si>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</si>
  <si>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</si>
  <si>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</si>
  <si>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</si>
  <si>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</si>
  <si>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</si>
  <si>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</si>
  <si>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</si>
  <si>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</si>
  <si>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</si>
  <si>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</si>
  <si>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</si>
  <si>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</si>
  <si>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</si>
  <si>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</si>
  <si>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</si>
  <si>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</si>
  <si>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</si>
  <si>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</si>
  <si>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</si>
  <si>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</si>
  <si>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</si>
  <si>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</si>
  <si>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</si>
  <si>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</si>
  <si>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</si>
  <si>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</si>
  <si>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</si>
  <si>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</si>
  <si>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</si>
  <si>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</si>
  <si>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</si>
  <si>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</si>
  <si>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</si>
  <si>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</si>
  <si>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</si>
  <si>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</si>
  <si>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</si>
  <si>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</si>
  <si>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</si>
  <si>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</si>
  <si>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</si>
  <si>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</si>
  <si>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</si>
  <si>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</si>
  <si>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</si>
  <si>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</si>
  <si>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</si>
  <si>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</si>
  <si>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</si>
  <si>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</si>
  <si>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</si>
  <si>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</si>
  <si>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</si>
  <si>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</si>
  <si>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</si>
  <si>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</si>
  <si>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</si>
  <si>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</si>
  <si>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</si>
  <si>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</si>
  <si>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</si>
  <si>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</si>
  <si>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</si>
  <si>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</si>
  <si>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</si>
  <si>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</si>
  <si>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</si>
  <si>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</si>
  <si>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</si>
  <si>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</si>
  <si>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</si>
  <si>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</si>
  <si>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</si>
  <si>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</si>
  <si>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</si>
  <si>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</si>
  <si>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</si>
  <si>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</si>
  <si>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</si>
  <si>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</si>
  <si>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</si>
  <si>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</si>
  <si>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</si>
  <si>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</si>
  <si>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</si>
  <si>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</si>
  <si>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</si>
  <si>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</si>
  <si>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</si>
  <si>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</si>
  <si>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</si>
  <si>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</si>
  <si>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</si>
  <si>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</si>
  <si>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</si>
  <si>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</si>
  <si>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</si>
  <si>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</si>
  <si>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</si>
  <si>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</si>
  <si>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</si>
  <si>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</si>
  <si>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</si>
  <si>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</si>
  <si>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</si>
  <si>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</si>
  <si>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</si>
  <si>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</si>
  <si>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</si>
  <si>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</si>
  <si>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</si>
  <si>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</si>
  <si>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</si>
  <si>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</si>
  <si>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</si>
  <si>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</si>
  <si>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</si>
  <si>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</si>
  <si>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</si>
  <si>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</si>
  <si>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</si>
  <si>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</si>
  <si>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</si>
  <si>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</si>
  <si>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</si>
  <si>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</si>
  <si>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</si>
  <si>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</si>
  <si>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</si>
  <si>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</si>
  <si>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</si>
  <si>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</si>
  <si>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</si>
  <si>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</si>
  <si>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</si>
  <si>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</si>
  <si>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</si>
  <si>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</si>
  <si>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</si>
  <si>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</si>
  <si>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</si>
  <si>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</si>
  <si>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</si>
  <si>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</si>
  <si>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</si>
  <si>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</si>
  <si>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</si>
  <si>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</si>
  <si>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</si>
  <si>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</si>
  <si>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</si>
  <si>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</si>
  <si>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</si>
  <si>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</si>
  <si>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</si>
  <si>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</si>
  <si>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</si>
  <si>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</si>
  <si>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</si>
  <si>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</si>
  <si>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</si>
  <si>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</si>
  <si>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</si>
  <si>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</si>
  <si>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</si>
  <si>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</si>
  <si>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</si>
  <si>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</si>
  <si>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</si>
  <si>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</si>
  <si>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</si>
  <si>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</si>
  <si>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</si>
  <si>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</si>
  <si>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</si>
  <si>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</si>
  <si>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</si>
  <si>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</si>
  <si>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</si>
  <si>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</si>
  <si>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</si>
  <si>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</si>
  <si>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</si>
  <si>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</si>
  <si>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</si>
  <si>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</si>
  <si>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</si>
  <si>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</si>
  <si>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</si>
  <si>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</si>
  <si>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</si>
  <si>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</si>
  <si>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</si>
  <si>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</si>
  <si>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</si>
  <si>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</si>
  <si>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</si>
  <si>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</si>
  <si>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</si>
  <si>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</si>
  <si>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</si>
  <si>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</si>
  <si>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</si>
  <si>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</si>
  <si>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</si>
  <si>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</si>
  <si>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</si>
  <si>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</si>
  <si>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</si>
  <si>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</si>
  <si>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</si>
  <si>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</si>
  <si>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</si>
  <si>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</si>
  <si>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</si>
  <si>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</si>
  <si>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</si>
  <si>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</si>
  <si>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</si>
  <si>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</si>
  <si>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</si>
  <si>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</si>
  <si>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</si>
  <si>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</si>
  <si>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</si>
  <si>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</si>
  <si>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</si>
  <si>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</si>
  <si>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</si>
  <si>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</si>
  <si>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</si>
  <si>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</si>
  <si>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</si>
  <si>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</si>
  <si>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</si>
  <si>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</si>
  <si>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</si>
  <si>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</si>
  <si>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</si>
  <si>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</si>
  <si>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</si>
  <si>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</si>
  <si>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</si>
  <si>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</si>
  <si>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</si>
  <si>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</si>
  <si>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</si>
  <si>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</si>
  <si>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</si>
  <si>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</si>
  <si>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</si>
  <si>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</si>
  <si>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</si>
  <si>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</si>
  <si>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</si>
  <si>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</si>
  <si>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</si>
  <si>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</si>
  <si>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</si>
  <si>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</si>
  <si>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</si>
  <si>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</si>
  <si>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</si>
  <si>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</si>
  <si>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</si>
  <si>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</si>
  <si>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</si>
  <si>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</si>
  <si>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</si>
  <si>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</si>
  <si>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</si>
  <si>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</si>
  <si>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</si>
  <si>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</si>
  <si>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</si>
  <si>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</si>
  <si>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</si>
  <si>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</si>
  <si>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</si>
  <si>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</si>
  <si>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</si>
  <si>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</si>
  <si>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</si>
  <si>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</si>
  <si>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</si>
  <si>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</si>
  <si>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</si>
  <si>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</si>
  <si>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</si>
  <si>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</si>
  <si>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</si>
  <si>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</si>
  <si>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</si>
  <si>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</si>
  <si>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</si>
  <si>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</si>
  <si>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</si>
  <si>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</si>
  <si>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</si>
  <si>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</si>
  <si>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</si>
  <si>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</si>
  <si>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</si>
  <si>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</si>
  <si>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</si>
  <si>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</si>
  <si>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</si>
  <si>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</si>
  <si>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</si>
  <si>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</si>
  <si>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</si>
  <si>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</si>
  <si>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</si>
  <si>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</si>
  <si>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</si>
  <si>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</si>
  <si>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</si>
  <si>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</si>
  <si>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</si>
  <si>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</si>
  <si>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</si>
  <si>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</si>
  <si>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</si>
  <si>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</si>
  <si>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</si>
  <si>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</si>
  <si>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</si>
  <si>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</si>
  <si>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</si>
  <si>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</si>
  <si>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</si>
  <si>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</si>
  <si>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</si>
  <si>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</si>
  <si>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</si>
  <si>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</si>
  <si>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</si>
  <si>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</si>
  <si>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</si>
  <si>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</si>
  <si>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</si>
  <si>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</si>
  <si>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</si>
  <si>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</si>
  <si>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</si>
  <si>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</si>
  <si>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</si>
  <si>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</si>
  <si>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</si>
  <si>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</si>
  <si>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</si>
  <si>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</si>
  <si>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</si>
  <si>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</si>
  <si>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</si>
  <si>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</si>
  <si>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</si>
  <si>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</si>
  <si>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</si>
  <si>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</si>
  <si>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</si>
  <si>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</si>
  <si>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</si>
  <si>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</si>
  <si>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</si>
  <si>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</si>
  <si>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</si>
  <si>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</si>
  <si>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</si>
  <si>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</si>
  <si>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</si>
  <si>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</si>
  <si>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</si>
  <si>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</si>
  <si>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</si>
  <si>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</si>
  <si>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</si>
  <si>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</si>
  <si>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</si>
  <si>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</si>
  <si>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</si>
  <si>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</si>
  <si>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</si>
  <si>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</si>
  <si>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</si>
  <si>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</si>
  <si>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</si>
  <si>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</si>
  <si>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</si>
  <si>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</si>
  <si>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</si>
  <si>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</si>
  <si>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</si>
  <si>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</si>
  <si>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</si>
  <si>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</si>
  <si>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</si>
  <si>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</si>
  <si>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</si>
  <si>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</si>
  <si>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</si>
  <si>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</si>
  <si>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</si>
  <si>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</si>
  <si>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</si>
  <si>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</si>
  <si>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</si>
  <si>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</si>
  <si>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</si>
  <si>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</si>
  <si>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</si>
  <si>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</si>
  <si>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</si>
  <si>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</si>
  <si>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</si>
  <si>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</si>
  <si>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</si>
  <si>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</si>
  <si>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</si>
  <si>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</si>
  <si>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</si>
  <si>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</si>
  <si>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</si>
  <si>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</si>
  <si>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</si>
  <si>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</si>
  <si>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</si>
  <si>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</si>
  <si>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</si>
  <si>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</si>
  <si>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</si>
  <si>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</si>
  <si>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</si>
  <si>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</si>
  <si>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</si>
  <si>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</si>
  <si>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</si>
  <si>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</si>
  <si>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</si>
  <si>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</si>
  <si>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</si>
  <si>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</si>
  <si>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</si>
  <si>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</si>
  <si>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</si>
  <si>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</si>
  <si>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</si>
  <si>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</si>
  <si>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</si>
  <si>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</si>
  <si>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</si>
  <si>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</si>
  <si>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</si>
  <si>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</si>
  <si>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</si>
  <si>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</si>
  <si>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</si>
  <si>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</si>
  <si>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</si>
  <si>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</si>
  <si>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</si>
  <si>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</si>
  <si>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</si>
  <si>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</si>
  <si>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</si>
  <si>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</si>
  <si>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</si>
  <si>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</si>
  <si>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</si>
  <si>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</si>
  <si>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</si>
  <si>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</si>
  <si>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</si>
  <si>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</si>
  <si>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</si>
  <si>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</si>
  <si>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</si>
  <si>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</si>
  <si>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</si>
  <si>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</si>
  <si>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</si>
  <si>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</si>
  <si>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</si>
  <si>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</si>
  <si>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</si>
  <si>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</si>
  <si>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</si>
  <si>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</si>
  <si>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</si>
  <si>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</si>
  <si>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</si>
  <si>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</si>
  <si>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</si>
  <si>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</si>
  <si>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</si>
  <si>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</si>
  <si>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</si>
  <si>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</si>
  <si>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</si>
  <si>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</si>
  <si>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</si>
  <si>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</si>
  <si>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</si>
  <si>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</si>
  <si>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</si>
  <si>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</si>
  <si>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</si>
  <si>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</si>
  <si>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</si>
  <si>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</si>
  <si>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</si>
  <si>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</si>
  <si>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</si>
  <si>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</si>
  <si>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</si>
  <si>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</si>
  <si>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</si>
  <si>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</si>
  <si>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</si>
  <si>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</si>
  <si>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</si>
  <si>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</si>
  <si>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</si>
  <si>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</si>
  <si>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</si>
  <si>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</si>
  <si>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</si>
  <si>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</si>
  <si>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</si>
  <si>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</si>
  <si>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</si>
  <si>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</si>
  <si>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</si>
  <si>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</si>
  <si>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</si>
  <si>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</si>
  <si>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</si>
  <si>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</si>
  <si>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</si>
  <si>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</si>
  <si>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</si>
  <si>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</si>
  <si>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</si>
  <si>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</si>
  <si>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</si>
  <si>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</si>
  <si>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</si>
  <si>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</si>
  <si>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</si>
  <si>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</si>
  <si>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</si>
  <si>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</si>
  <si>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</si>
  <si>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</si>
  <si>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</si>
  <si>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</si>
  <si>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</si>
  <si>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</si>
  <si>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</si>
  <si>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</si>
  <si>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</si>
  <si>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</si>
  <si>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</si>
  <si>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</si>
  <si>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</si>
  <si>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</si>
  <si>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</si>
  <si>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</si>
  <si>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</si>
  <si>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</si>
  <si>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</si>
  <si>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</si>
  <si>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</si>
  <si>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</si>
  <si>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</si>
  <si>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</si>
  <si>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</si>
  <si>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</si>
  <si>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</si>
  <si>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</si>
  <si>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</si>
  <si>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</si>
  <si>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</si>
  <si>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</si>
  <si>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</si>
  <si>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</si>
  <si>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</si>
  <si>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</si>
  <si>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</si>
  <si>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</si>
  <si>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</si>
  <si>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</si>
  <si>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</si>
  <si>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</si>
  <si>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</si>
  <si>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</si>
  <si>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</si>
  <si>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</si>
  <si>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</si>
  <si>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</si>
  <si>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</si>
  <si>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</si>
  <si>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</si>
  <si>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</si>
  <si>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</si>
  <si>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</si>
  <si>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</si>
  <si>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</si>
  <si>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</si>
  <si>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</si>
  <si>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</si>
  <si>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</si>
  <si>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</si>
  <si>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</si>
  <si>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</si>
  <si>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</si>
  <si>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</si>
  <si>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</si>
  <si>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</si>
  <si>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</si>
  <si>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</si>
  <si>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</si>
  <si>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</si>
  <si>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</si>
  <si>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</si>
  <si>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</si>
  <si>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</si>
  <si>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</si>
  <si>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</si>
  <si>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</si>
  <si>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</si>
  <si>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</si>
  <si>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</si>
  <si>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</si>
  <si>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</si>
  <si>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</si>
  <si>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</si>
  <si>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</si>
  <si>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</si>
  <si>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</si>
  <si>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</si>
  <si>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</si>
  <si>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</si>
  <si>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</si>
  <si>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</si>
  <si>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</si>
  <si>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</si>
  <si>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</si>
  <si>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</si>
  <si>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</si>
  <si>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</si>
  <si>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</si>
  <si>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</si>
  <si>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</si>
  <si>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</si>
  <si>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</si>
  <si>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</si>
  <si>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</si>
  <si>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</si>
  <si>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</si>
  <si>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</si>
  <si>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</si>
  <si>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</si>
  <si>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</si>
  <si>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</si>
  <si>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</si>
  <si>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</si>
  <si>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</si>
  <si>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</si>
  <si>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</si>
  <si>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</si>
  <si>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</si>
  <si>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</si>
  <si>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</si>
  <si>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</si>
  <si>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</si>
  <si>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</si>
  <si>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</si>
  <si>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</si>
  <si>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</si>
  <si>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</si>
  <si>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</si>
  <si>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</si>
  <si>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</si>
  <si>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</si>
  <si>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</si>
  <si>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</si>
  <si>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</si>
  <si>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</si>
  <si>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</si>
  <si>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</si>
  <si>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</si>
  <si>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</si>
  <si>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</si>
  <si>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</si>
  <si>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</si>
  <si>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</si>
  <si>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</si>
  <si>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</si>
  <si>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</si>
  <si>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</si>
  <si>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</si>
  <si>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</si>
  <si>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</si>
  <si>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</si>
  <si>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</si>
  <si>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</si>
  <si>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</si>
  <si>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</si>
  <si>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</si>
  <si>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</si>
  <si>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</si>
  <si>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</si>
  <si>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</si>
  <si>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</si>
  <si>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</si>
  <si>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</si>
  <si>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</si>
  <si>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</si>
  <si>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</si>
  <si>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</si>
  <si>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</si>
  <si>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</si>
  <si>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</si>
  <si>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</si>
  <si>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</si>
  <si>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</si>
  <si>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</si>
  <si>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</si>
  <si>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</si>
  <si>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</si>
  <si>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</si>
  <si>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</si>
  <si>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</si>
  <si>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</si>
  <si>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</si>
  <si>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</si>
  <si>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</si>
  <si>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</si>
  <si>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</si>
  <si>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</si>
  <si>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</si>
  <si>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</si>
  <si>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</si>
  <si>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</si>
  <si>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</si>
  <si>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</si>
  <si>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</si>
  <si>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</si>
  <si>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</si>
  <si>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</si>
  <si>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</si>
  <si>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</si>
  <si>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</si>
  <si>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</si>
  <si>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</si>
  <si>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</si>
  <si>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</si>
  <si>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</si>
  <si>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</si>
  <si>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</si>
  <si>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</si>
  <si>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</si>
  <si>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</si>
  <si>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</si>
  <si>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</si>
  <si>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</si>
  <si>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</si>
  <si>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</si>
  <si>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</si>
  <si>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</si>
  <si>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</si>
  <si>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</si>
  <si>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</si>
  <si>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</si>
  <si>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</si>
  <si>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</si>
  <si>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</si>
  <si>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</si>
  <si>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</si>
  <si>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</si>
  <si>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</si>
  <si>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</si>
  <si>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</si>
  <si>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</si>
  <si>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</si>
  <si>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</si>
  <si>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</si>
  <si>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</si>
  <si>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</si>
  <si>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</si>
  <si>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</si>
  <si>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</si>
  <si>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</si>
  <si>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</si>
  <si>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</si>
  <si>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</si>
  <si>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</si>
  <si>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</si>
  <si>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</si>
  <si>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</si>
  <si>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</si>
  <si>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</si>
  <si>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</si>
  <si>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</si>
  <si>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</si>
  <si>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</si>
  <si>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</si>
  <si>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</si>
  <si>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</si>
  <si>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</si>
  <si>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</si>
  <si>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</si>
  <si>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</si>
  <si>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</si>
  <si>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</si>
  <si>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</si>
  <si>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</si>
  <si>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</si>
  <si>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</si>
  <si>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</si>
  <si>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</si>
  <si>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</si>
  <si>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</si>
  <si>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</si>
  <si>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</si>
  <si>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</si>
  <si>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</si>
  <si>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</si>
  <si>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</si>
  <si>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</si>
  <si>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</si>
  <si>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</si>
  <si>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</si>
  <si>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</si>
  <si>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</si>
  <si>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</si>
  <si>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</si>
  <si>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</si>
  <si>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</si>
  <si>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</si>
  <si>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</si>
  <si>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</si>
  <si>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</si>
  <si>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</si>
  <si>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</si>
  <si>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</si>
  <si>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</si>
  <si>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</si>
  <si>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</si>
  <si>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</si>
  <si>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</si>
  <si>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</si>
  <si>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</si>
  <si>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</si>
  <si>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</si>
  <si>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</si>
  <si>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</si>
  <si>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</si>
  <si>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</si>
  <si>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</si>
  <si>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</si>
  <si>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</si>
  <si>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</si>
  <si>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</si>
  <si>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</si>
  <si>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</si>
  <si>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</si>
  <si>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</si>
  <si>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</si>
  <si>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</si>
  <si>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</si>
  <si>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</si>
  <si>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</si>
  <si>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</si>
  <si>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</si>
  <si>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</si>
  <si>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</si>
  <si>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</si>
  <si>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</si>
  <si>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</si>
  <si>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</si>
  <si>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</si>
  <si>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</si>
  <si>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</si>
  <si>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</si>
  <si>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</si>
  <si>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</si>
  <si>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</si>
  <si>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</si>
  <si>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</si>
  <si>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</si>
  <si>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</si>
  <si>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</si>
  <si>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</si>
  <si>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</si>
  <si>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</si>
  <si>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</si>
  <si>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</si>
  <si>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</si>
  <si>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</si>
  <si>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</si>
  <si>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</si>
  <si>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</si>
  <si>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</si>
  <si>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</si>
  <si>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</si>
  <si>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</si>
  <si>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</si>
  <si>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</si>
  <si>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</si>
  <si>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</si>
  <si>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</si>
  <si>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</si>
  <si>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</si>
  <si>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</si>
  <si>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</si>
  <si>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</si>
  <si>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</si>
  <si>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</si>
  <si>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</si>
  <si>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</si>
  <si>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</si>
  <si>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</si>
  <si>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</si>
  <si>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</si>
  <si>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</si>
  <si>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</si>
  <si>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</si>
  <si>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</si>
  <si>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</si>
  <si>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</si>
  <si>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</si>
  <si>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</si>
  <si>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</si>
  <si>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</si>
  <si>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</si>
  <si>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</si>
  <si>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</si>
  <si>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</si>
  <si>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</si>
  <si>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</si>
  <si>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</si>
  <si>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</si>
  <si>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</si>
  <si>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</si>
  <si>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</si>
  <si>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</si>
  <si>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</si>
  <si>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</si>
  <si>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</si>
  <si>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</si>
  <si>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</si>
  <si>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</si>
  <si>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</si>
  <si>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</si>
  <si>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</si>
  <si>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</si>
  <si>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</si>
  <si>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</si>
  <si>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</si>
  <si>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</si>
  <si>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</si>
  <si>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</si>
  <si>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</si>
  <si>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</si>
  <si>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</si>
  <si>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</si>
  <si>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</si>
  <si>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</si>
  <si>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</si>
  <si>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</si>
  <si>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</si>
  <si>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</si>
  <si>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</si>
  <si>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</si>
  <si>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</si>
  <si>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</si>
  <si>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</si>
  <si>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</si>
  <si>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</si>
  <si>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</si>
  <si>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</si>
  <si>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</si>
  <si>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</si>
  <si>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</si>
  <si>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</si>
  <si>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</si>
  <si>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</si>
  <si>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</si>
  <si>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</si>
  <si>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</si>
  <si>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</si>
  <si>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</si>
  <si>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</si>
  <si>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</si>
  <si>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</si>
  <si>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</si>
  <si>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</si>
  <si>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</si>
  <si>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</si>
  <si>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</si>
  <si>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</si>
  <si>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</si>
  <si>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</si>
  <si>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</si>
  <si>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</si>
  <si>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</si>
  <si>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</si>
  <si>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</si>
  <si>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</si>
  <si>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</si>
  <si>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</si>
  <si>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</si>
  <si>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</si>
  <si>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</si>
  <si>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</si>
  <si>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</si>
  <si>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</si>
  <si>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</si>
  <si>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</si>
  <si>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</si>
  <si>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</si>
  <si>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</si>
  <si>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</si>
  <si>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</si>
  <si>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</si>
  <si>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</si>
  <si>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</si>
  <si>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</si>
  <si>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</si>
  <si>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</si>
  <si>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</si>
  <si>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</si>
  <si>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</si>
  <si>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</si>
  <si>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</si>
  <si>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</si>
  <si>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</si>
  <si>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</si>
  <si>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</si>
  <si>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</si>
  <si>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</si>
  <si>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</si>
  <si>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</si>
  <si>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</si>
  <si>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</si>
  <si>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</si>
  <si>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</si>
  <si>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</si>
  <si>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</si>
  <si>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</si>
  <si>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</si>
  <si>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</si>
  <si>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</si>
  <si>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</si>
  <si>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</si>
  <si>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</si>
  <si>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</si>
  <si>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</si>
  <si>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</si>
  <si>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</si>
  <si>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</si>
  <si>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</si>
  <si>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</si>
  <si>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</si>
  <si>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</si>
  <si>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</si>
  <si>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</si>
  <si>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</si>
  <si>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</si>
  <si>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</si>
  <si>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</si>
  <si>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</si>
  <si>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</si>
  <si>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</si>
  <si>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</si>
  <si>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</si>
  <si>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</si>
  <si>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</si>
  <si>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</si>
  <si>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</si>
  <si>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</si>
  <si>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</si>
  <si>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</si>
  <si>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</si>
  <si>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</si>
  <si>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</si>
  <si>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</si>
  <si>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</si>
  <si>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</si>
  <si>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</si>
  <si>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</si>
  <si>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</si>
  <si>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</si>
  <si>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</si>
  <si>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</si>
  <si>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</si>
  <si>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</si>
  <si>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</si>
  <si>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</si>
  <si>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</si>
  <si>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</si>
  <si>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</si>
  <si>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</si>
  <si>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</si>
  <si>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</si>
  <si>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</si>
  <si>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</si>
  <si>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</si>
  <si>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</si>
  <si>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</si>
  <si>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</si>
  <si>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</si>
  <si>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</si>
  <si>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</si>
  <si>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</si>
  <si>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</si>
  <si>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</si>
  <si>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</si>
  <si>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</si>
  <si>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</si>
  <si>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</si>
  <si>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</si>
  <si>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</si>
  <si>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</si>
  <si>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</si>
  <si>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</si>
  <si>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</si>
  <si>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</si>
  <si>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</si>
  <si>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</si>
  <si>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</si>
  <si>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</si>
  <si>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</si>
  <si>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</si>
  <si>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</si>
  <si>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</si>
  <si>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</si>
  <si>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</si>
  <si>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</si>
  <si>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</si>
  <si>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</si>
  <si>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</si>
  <si>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</si>
  <si>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</si>
  <si>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</si>
  <si>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</si>
  <si>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</si>
  <si>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</si>
  <si>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</si>
  <si>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</si>
  <si>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</si>
  <si>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</si>
  <si>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</si>
  <si>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</si>
  <si>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</si>
  <si>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</si>
  <si>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</si>
  <si>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</si>
  <si>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</si>
  <si>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</si>
  <si>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</si>
  <si>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</si>
  <si>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</si>
  <si>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</si>
  <si>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</si>
  <si>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</si>
  <si>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</si>
  <si>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</si>
  <si>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</si>
  <si>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</si>
  <si>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</si>
  <si>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</si>
  <si>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</si>
  <si>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</si>
  <si>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</si>
  <si>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</si>
  <si>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</si>
  <si>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</si>
  <si>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</si>
  <si>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</si>
  <si>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</si>
  <si>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</si>
  <si>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</si>
  <si>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</si>
  <si>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</si>
  <si>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</si>
  <si>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</si>
  <si>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</si>
  <si>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</si>
  <si>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</si>
  <si>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</si>
  <si>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</si>
  <si>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</si>
  <si>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</si>
  <si>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</si>
  <si>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</si>
  <si>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</si>
  <si>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</si>
  <si>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</si>
  <si>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</si>
  <si>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</si>
  <si>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</si>
  <si>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</si>
  <si>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</si>
  <si>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</si>
  <si>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</si>
  <si>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</si>
  <si>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</si>
  <si>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</si>
  <si>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</si>
  <si>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</si>
  <si>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</si>
  <si>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</si>
  <si>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</si>
  <si>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</si>
  <si>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</si>
  <si>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</si>
  <si>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</si>
  <si>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</si>
  <si>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</si>
  <si>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</si>
  <si>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</si>
  <si>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</si>
  <si>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</si>
  <si>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</si>
  <si>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</si>
  <si>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</si>
  <si>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</si>
  <si>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</si>
  <si>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</si>
  <si>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</si>
  <si>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</si>
  <si>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</si>
  <si>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</si>
  <si>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</si>
  <si>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</si>
  <si>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</si>
  <si>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</si>
  <si>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</si>
  <si>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</si>
  <si>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</si>
  <si>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</si>
  <si>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</si>
  <si>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</si>
  <si>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</si>
  <si>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</si>
  <si>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</si>
  <si>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</si>
  <si>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</si>
  <si>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</si>
  <si>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</si>
  <si>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</si>
  <si>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</si>
  <si>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</si>
  <si>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</si>
  <si>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</si>
  <si>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</si>
  <si>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</si>
  <si>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</si>
  <si>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</si>
  <si>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</si>
  <si>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</si>
  <si>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</si>
  <si>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</si>
  <si>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</si>
  <si>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</si>
  <si>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</si>
  <si>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</si>
  <si>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</si>
  <si>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</si>
  <si>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</si>
  <si>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</si>
  <si>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</si>
  <si>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</si>
  <si>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</si>
  <si>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</si>
  <si>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</si>
  <si>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</si>
  <si>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</si>
  <si>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</si>
  <si>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</si>
  <si>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</si>
  <si>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</si>
  <si>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</si>
  <si>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</si>
  <si>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</si>
  <si>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</si>
  <si>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</si>
  <si>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</si>
  <si>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</si>
  <si>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</si>
  <si>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</si>
  <si>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</si>
  <si>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</si>
  <si>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</si>
  <si>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</si>
  <si>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</si>
  <si>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</si>
  <si>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</si>
  <si>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</si>
  <si>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</si>
  <si>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</si>
  <si>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</si>
  <si>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</si>
  <si>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</si>
  <si>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</si>
  <si>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</si>
  <si>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</si>
  <si>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</si>
  <si>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</si>
  <si>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</si>
  <si>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</si>
  <si>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</si>
  <si>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</si>
  <si>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</si>
  <si>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</si>
  <si>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</si>
  <si>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</si>
  <si>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</si>
  <si>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</si>
  <si>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</si>
  <si>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</si>
  <si>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</si>
  <si>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</si>
  <si>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</si>
  <si>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</si>
  <si>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</si>
  <si>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</si>
  <si>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</si>
  <si>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</si>
  <si>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</si>
  <si>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</si>
  <si>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</si>
  <si>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</si>
  <si>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</si>
  <si>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</si>
  <si>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</si>
  <si>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</si>
  <si>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</si>
  <si>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</si>
  <si>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</si>
  <si>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</si>
  <si>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</si>
  <si>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</si>
  <si>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</si>
  <si>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</si>
  <si>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</si>
  <si>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</si>
  <si>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</si>
  <si>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</si>
  <si>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</si>
  <si>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</si>
  <si>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</si>
  <si>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</si>
  <si>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</si>
  <si>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</si>
  <si>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</si>
  <si>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</si>
  <si>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</si>
  <si>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</si>
  <si>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</si>
  <si>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</si>
  <si>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</si>
  <si>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</si>
  <si>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</si>
  <si>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</si>
  <si>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</si>
  <si>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</si>
  <si>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</si>
  <si>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</si>
  <si>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</si>
  <si>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</si>
  <si>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</si>
  <si>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</si>
  <si>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</si>
  <si>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</si>
  <si>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</si>
  <si>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</si>
  <si>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</si>
  <si>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</si>
  <si>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</si>
  <si>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</si>
  <si>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</si>
  <si>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</si>
  <si>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</si>
  <si>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</si>
  <si>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</si>
  <si>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</si>
  <si>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</si>
  <si>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</si>
  <si>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</si>
  <si>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</si>
  <si>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</si>
  <si>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</si>
  <si>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</si>
  <si>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</si>
  <si>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</si>
  <si>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</si>
  <si>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</si>
  <si>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</si>
  <si>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</si>
  <si>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</si>
  <si>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</si>
  <si>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</si>
  <si>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</si>
  <si>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</si>
  <si>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</si>
  <si>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</si>
  <si>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</si>
  <si>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</si>
  <si>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</si>
  <si>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</si>
  <si>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</si>
  <si>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</si>
  <si>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</si>
  <si>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</si>
  <si>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</si>
  <si>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</si>
  <si>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</si>
  <si>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</si>
  <si>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</si>
  <si>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</si>
  <si>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</si>
  <si>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</si>
  <si>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</si>
  <si>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</si>
  <si>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</si>
  <si>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</si>
  <si>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</si>
  <si>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</si>
  <si>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</si>
  <si>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</si>
  <si>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</si>
  <si>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</si>
  <si>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</si>
  <si>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</si>
  <si>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</si>
  <si>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</si>
  <si>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</si>
  <si>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</si>
  <si>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</si>
  <si>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</si>
  <si>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</si>
  <si>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</si>
  <si>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</si>
  <si>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</si>
  <si>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</si>
  <si>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</si>
  <si>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</si>
  <si>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</si>
  <si>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</si>
  <si>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</si>
  <si>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</si>
  <si>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</si>
  <si>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</si>
  <si>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</si>
  <si>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</si>
  <si>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</si>
  <si>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</si>
  <si>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</si>
  <si>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</si>
  <si>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</si>
  <si>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</si>
  <si>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</si>
  <si>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</si>
  <si>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</si>
  <si>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</si>
  <si>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</si>
  <si>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</si>
  <si>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</si>
  <si>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</si>
  <si>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</si>
  <si>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</si>
  <si>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</si>
  <si>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</si>
  <si>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</si>
  <si>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</si>
  <si>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</si>
  <si>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</si>
  <si>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</si>
  <si>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</si>
  <si>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</si>
  <si>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</si>
  <si>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</si>
  <si>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</si>
  <si>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</si>
  <si>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</si>
  <si>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</si>
  <si>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</si>
  <si>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</si>
  <si>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</si>
  <si>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</si>
  <si>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</si>
  <si>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</si>
  <si>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</si>
  <si>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</si>
  <si>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</si>
  <si>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</si>
  <si>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</si>
  <si>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</si>
  <si>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</si>
  <si>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</si>
  <si>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</si>
  <si>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</si>
  <si>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</si>
  <si>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</si>
  <si>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</si>
  <si>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</si>
  <si>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</si>
  <si>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</si>
  <si>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</si>
  <si>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</si>
  <si>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</si>
  <si>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</si>
  <si>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</si>
  <si>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</si>
  <si>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</si>
  <si>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</si>
  <si>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</si>
  <si>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</si>
  <si>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</si>
  <si>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</si>
  <si>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</si>
  <si>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</si>
  <si>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</si>
  <si>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</si>
  <si>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</si>
  <si>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</si>
  <si>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</si>
  <si>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</si>
  <si>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</si>
  <si>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</si>
  <si>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</si>
  <si>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</si>
  <si>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</si>
  <si>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</si>
  <si>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</si>
  <si>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</si>
  <si>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</si>
  <si>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</si>
  <si>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</si>
  <si>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</si>
  <si>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</si>
  <si>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</si>
  <si>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</si>
  <si>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</si>
  <si>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</si>
  <si>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</si>
  <si>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</si>
  <si>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</si>
  <si>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</si>
  <si>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</si>
  <si>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</si>
  <si>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</si>
  <si>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</si>
  <si>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</si>
  <si>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</si>
  <si>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</si>
  <si>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</si>
  <si>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</si>
  <si>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</si>
  <si>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</si>
  <si>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</si>
  <si>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</si>
  <si>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</si>
  <si>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</si>
  <si>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</si>
  <si>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</si>
  <si>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</si>
  <si>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</si>
  <si>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</si>
  <si>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</si>
  <si>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</si>
  <si>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</si>
  <si>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</si>
  <si>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</si>
  <si>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</si>
  <si>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</si>
  <si>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</si>
  <si>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</si>
  <si>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</si>
  <si>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</si>
  <si>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</si>
  <si>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</si>
  <si>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</si>
  <si>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</si>
  <si>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</si>
  <si>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</si>
  <si>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</si>
  <si>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</si>
  <si>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</si>
  <si>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</si>
  <si>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</si>
  <si>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</si>
  <si>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</si>
  <si>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</si>
  <si>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</si>
  <si>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</si>
  <si>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</si>
  <si>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</si>
  <si>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</si>
  <si>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</si>
  <si>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</si>
  <si>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</si>
  <si>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</si>
  <si>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</si>
  <si>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</si>
  <si>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</si>
  <si>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</si>
  <si>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</si>
  <si>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</si>
  <si>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</si>
  <si>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</si>
  <si>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</si>
  <si>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</si>
  <si>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</si>
  <si>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</si>
  <si>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</si>
  <si>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</si>
  <si>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</si>
  <si>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</si>
  <si>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</si>
  <si>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</si>
  <si>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</si>
  <si>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</si>
  <si>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</si>
  <si>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</si>
  <si>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</si>
  <si>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</si>
  <si>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</si>
  <si>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</si>
  <si>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</si>
  <si>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</si>
  <si>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</si>
  <si>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</si>
  <si>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</si>
  <si>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</si>
  <si>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</si>
  <si>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</si>
  <si>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</si>
  <si>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</si>
  <si>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</si>
  <si>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</si>
  <si>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</si>
  <si>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</si>
  <si>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</si>
  <si>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</si>
  <si>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</si>
  <si>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</si>
  <si>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</si>
  <si>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</si>
  <si>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</si>
  <si>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</si>
  <si>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</si>
  <si>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</si>
  <si>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</si>
  <si>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</si>
  <si>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</si>
  <si>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</si>
  <si>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</si>
  <si>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</si>
  <si>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</si>
  <si>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</si>
  <si>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</si>
  <si>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</si>
  <si>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</si>
  <si>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</si>
  <si>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</si>
  <si>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</si>
  <si>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</si>
  <si>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</si>
  <si>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</si>
  <si>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</si>
  <si>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</si>
  <si>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</si>
  <si>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</si>
  <si>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</si>
  <si>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</si>
  <si>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</si>
  <si>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</si>
  <si>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</si>
  <si>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</si>
  <si>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</si>
  <si>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</si>
  <si>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</si>
  <si>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</si>
  <si>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</si>
  <si>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</si>
  <si>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</si>
  <si>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</si>
  <si>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</si>
  <si>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</si>
  <si>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</si>
  <si>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</si>
  <si>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</si>
  <si>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</si>
  <si>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</si>
  <si>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</si>
  <si>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</si>
  <si>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</si>
  <si>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</si>
  <si>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</si>
  <si>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</si>
  <si>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</si>
  <si>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</si>
  <si>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</si>
  <si>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</si>
  <si>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</si>
  <si>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</si>
  <si>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</si>
  <si>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</si>
  <si>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</si>
  <si>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</si>
  <si>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</si>
  <si>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</si>
  <si>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</si>
  <si>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</si>
  <si>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</si>
  <si>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</si>
  <si>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</si>
  <si>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</si>
  <si>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</si>
  <si>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</si>
  <si>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</si>
  <si>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</si>
  <si>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</si>
  <si>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</si>
  <si>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</si>
  <si>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</si>
  <si>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</si>
  <si>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</si>
  <si>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</si>
  <si>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</si>
  <si>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</si>
  <si>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</si>
  <si>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</si>
  <si>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</si>
  <si>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</si>
  <si>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</si>
  <si>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</si>
  <si>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</si>
  <si>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</si>
  <si>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</si>
  <si>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</si>
  <si>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</si>
  <si>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</si>
  <si>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</si>
  <si>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</si>
  <si>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</si>
  <si>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</si>
  <si>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</si>
  <si>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</si>
  <si>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</si>
  <si>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</si>
  <si>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</si>
  <si>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</si>
  <si>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</si>
  <si>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</si>
  <si>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</si>
  <si>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</si>
  <si>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</si>
  <si>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</si>
  <si>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</si>
  <si>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</si>
  <si>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</si>
  <si>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</si>
  <si>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</si>
  <si>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</si>
  <si>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</si>
  <si>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</si>
  <si>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</si>
  <si>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</si>
  <si>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</si>
  <si>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</si>
  <si>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</si>
  <si>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</si>
  <si>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</si>
  <si>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</si>
  <si>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</si>
  <si>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</si>
  <si>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</si>
  <si>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</si>
  <si>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</si>
  <si>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</si>
  <si>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</si>
  <si>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</si>
  <si>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</si>
  <si>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</si>
  <si>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</si>
  <si>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</si>
  <si>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</si>
  <si>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</si>
  <si>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</si>
  <si>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</si>
  <si>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</si>
  <si>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</si>
  <si>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</si>
  <si>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</si>
  <si>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</si>
  <si>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</si>
  <si>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</si>
  <si>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</si>
  <si>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</si>
  <si>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</si>
  <si>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</si>
  <si>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</si>
  <si>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</si>
  <si>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</si>
  <si>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</si>
  <si>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</si>
  <si>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</si>
  <si>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</si>
  <si>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</si>
  <si>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</si>
  <si>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</si>
  <si>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</si>
  <si>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</si>
  <si>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</si>
  <si>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</si>
  <si>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</si>
  <si>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</si>
  <si>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</si>
  <si>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</si>
  <si>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</si>
  <si>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</si>
  <si>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</si>
  <si>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</si>
  <si>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</si>
  <si>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</si>
  <si>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</si>
  <si>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</si>
  <si>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</si>
  <si>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</si>
  <si>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</si>
  <si>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</si>
  <si>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</si>
  <si>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</si>
  <si>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</si>
  <si>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</si>
  <si>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</si>
  <si>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</si>
  <si>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</si>
  <si>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</si>
  <si>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</si>
  <si>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</si>
  <si>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</si>
  <si>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</si>
  <si>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</si>
  <si>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</si>
  <si>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</si>
  <si>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</si>
  <si>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</si>
  <si>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</si>
  <si>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</si>
  <si>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</si>
  <si>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</si>
  <si>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</si>
  <si>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</si>
  <si>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</si>
  <si>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</si>
  <si>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</si>
  <si>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</si>
  <si>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</si>
  <si>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</si>
  <si>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</si>
  <si>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</si>
  <si>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</si>
  <si>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</si>
  <si>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</si>
  <si>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</si>
  <si>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</si>
  <si>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</si>
  <si>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</si>
  <si>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</si>
  <si>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</si>
  <si>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</si>
  <si>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</si>
  <si>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</si>
  <si>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</si>
  <si>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</si>
  <si>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</si>
  <si>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</si>
  <si>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</si>
  <si>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</si>
  <si>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</si>
  <si>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</si>
  <si>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</si>
  <si>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</si>
  <si>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</si>
  <si>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</si>
  <si>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</si>
  <si>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</si>
  <si>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</si>
  <si>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</si>
  <si>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</si>
  <si>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</si>
  <si>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</si>
  <si>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</si>
  <si>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</si>
  <si>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</si>
  <si>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</si>
  <si>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</si>
  <si>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</si>
  <si>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</si>
  <si>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</si>
  <si>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</si>
  <si>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</si>
  <si>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</si>
  <si>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</si>
  <si>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</si>
  <si>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</si>
  <si>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</si>
  <si>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</si>
  <si>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</si>
  <si>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</si>
  <si>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</si>
  <si>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</si>
  <si>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</si>
  <si>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</si>
  <si>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</si>
  <si>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</si>
  <si>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</si>
  <si>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</si>
  <si>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</si>
  <si>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</si>
  <si>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</si>
  <si>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</si>
  <si>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</si>
  <si>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</si>
  <si>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</si>
  <si>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</si>
  <si>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</si>
  <si>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</si>
  <si>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</si>
  <si>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</si>
  <si>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</si>
  <si>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</si>
  <si>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</si>
  <si>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</si>
  <si>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</si>
  <si>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</si>
  <si>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</si>
  <si>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</si>
  <si>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</si>
  <si>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</si>
  <si>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</si>
  <si>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</si>
  <si>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</si>
  <si>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</si>
  <si>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</si>
  <si>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</si>
  <si>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</si>
  <si>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</si>
  <si>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</si>
  <si>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</si>
  <si>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</si>
  <si>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</si>
  <si>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</si>
  <si>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</si>
  <si>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</si>
  <si>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</si>
  <si>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</si>
  <si>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</si>
  <si>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</si>
  <si>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</si>
  <si>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</si>
  <si>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</si>
  <si>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</si>
  <si>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</si>
  <si>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</si>
  <si>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</si>
  <si>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</si>
  <si>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</si>
  <si>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</si>
  <si>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</si>
  <si>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</si>
  <si>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</si>
  <si>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</si>
  <si>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</si>
  <si>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</si>
  <si>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</si>
  <si>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</si>
  <si>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</si>
  <si>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</si>
  <si>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</si>
  <si>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</si>
  <si>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</si>
  <si>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</si>
  <si>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</si>
  <si>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</si>
  <si>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</si>
  <si>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</si>
  <si>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</si>
  <si>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</si>
  <si>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</si>
  <si>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</si>
  <si>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</si>
  <si>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</si>
  <si>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</si>
  <si>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</si>
  <si>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</si>
  <si>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</si>
  <si>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</si>
  <si>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</si>
  <si>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</si>
  <si>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</si>
  <si>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</si>
  <si>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</si>
  <si>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</si>
  <si>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</si>
  <si>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</si>
  <si>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</si>
  <si>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</si>
  <si>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</si>
  <si>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</si>
  <si>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</si>
  <si>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</si>
  <si>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</si>
  <si>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</si>
  <si>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</si>
  <si>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</si>
  <si>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</si>
  <si>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</si>
  <si>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</si>
  <si>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</si>
  <si>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</si>
  <si>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</si>
  <si>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</si>
  <si>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</si>
  <si>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</si>
  <si>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</si>
  <si>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</si>
  <si>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</si>
  <si>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</si>
  <si>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</si>
  <si>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</si>
  <si>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</si>
  <si>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</si>
  <si>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</si>
  <si>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</si>
  <si>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</si>
  <si>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</si>
  <si>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</si>
  <si>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</si>
  <si>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</si>
  <si>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</si>
  <si>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</si>
  <si>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</si>
  <si>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</si>
  <si>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</si>
  <si>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</si>
  <si>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</si>
  <si>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</si>
  <si>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</si>
  <si>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</si>
  <si>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</si>
  <si>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</si>
  <si>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</si>
  <si>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</si>
  <si>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</si>
  <si>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</si>
  <si>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</si>
  <si>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</si>
  <si>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</si>
  <si>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</si>
  <si>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</si>
  <si>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</si>
  <si>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</si>
  <si>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</si>
  <si>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</si>
  <si>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</si>
  <si>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</si>
  <si>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</si>
  <si>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</si>
  <si>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</si>
  <si>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</si>
  <si>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</si>
  <si>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</si>
  <si>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</si>
  <si>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</si>
  <si>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</si>
  <si>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</si>
  <si>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</si>
  <si>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</si>
  <si>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</si>
  <si>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</si>
  <si>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</si>
  <si>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</si>
  <si>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</si>
  <si>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</si>
  <si>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</si>
  <si>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</si>
  <si>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</si>
  <si>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</si>
  <si>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</si>
  <si>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</si>
  <si>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</si>
  <si>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</si>
  <si>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</si>
  <si>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</si>
  <si>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</si>
  <si>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</si>
  <si>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</si>
  <si>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</si>
  <si>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</si>
  <si>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</si>
  <si>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</si>
  <si>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</si>
  <si>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</si>
  <si>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</si>
  <si>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</si>
  <si>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</si>
  <si>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</si>
  <si>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</si>
  <si>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</si>
  <si>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</si>
  <si>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</si>
  <si>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</si>
  <si>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</si>
  <si>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</si>
  <si>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</si>
  <si>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</si>
  <si>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</si>
  <si>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</si>
  <si>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</si>
  <si>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</si>
  <si>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</si>
  <si>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</si>
  <si>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</si>
  <si>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</si>
  <si>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</si>
  <si>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</si>
  <si>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</si>
  <si>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</si>
  <si>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</si>
  <si>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</si>
  <si>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</si>
  <si>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</si>
  <si>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</si>
  <si>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</si>
  <si>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</si>
  <si>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</si>
  <si>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</si>
  <si>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</si>
  <si>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</si>
  <si>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</si>
  <si>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</si>
  <si>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</si>
  <si>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</si>
  <si>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</si>
  <si>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</si>
  <si>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</si>
  <si>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</si>
  <si>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</si>
  <si>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</si>
  <si>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</si>
  <si>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</si>
  <si>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</si>
  <si>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</si>
  <si>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</si>
  <si>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</si>
  <si>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</si>
  <si>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</si>
  <si>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</si>
  <si>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</si>
  <si>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</si>
  <si>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</si>
  <si>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</si>
  <si>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</si>
  <si>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</si>
  <si>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</si>
  <si>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</si>
  <si>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</si>
  <si>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</si>
  <si>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</si>
  <si>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</si>
  <si>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</si>
  <si>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</si>
  <si>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</si>
  <si>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</si>
  <si>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</si>
  <si>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</si>
  <si>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</si>
  <si>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</si>
  <si>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</si>
  <si>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</si>
  <si>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</si>
  <si>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</si>
  <si>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</si>
  <si>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</si>
  <si>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</si>
  <si>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</si>
  <si>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</si>
  <si>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</si>
  <si>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</si>
  <si>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</si>
  <si>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</si>
  <si>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</si>
  <si>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</si>
  <si>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</si>
  <si>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</si>
  <si>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</si>
  <si>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</si>
  <si>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</si>
  <si>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</si>
  <si>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</si>
  <si>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</si>
  <si>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</si>
  <si>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</si>
  <si>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</si>
  <si>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</si>
  <si>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</si>
  <si>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</si>
  <si>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</si>
  <si>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</si>
  <si>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</si>
  <si>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</si>
  <si>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</si>
  <si>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</si>
  <si>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</si>
  <si>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</si>
  <si>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</si>
  <si>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</si>
  <si>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</si>
  <si>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</si>
  <si>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</si>
  <si>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</si>
  <si>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</si>
  <si>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</si>
  <si>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</si>
  <si>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</si>
  <si>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</si>
  <si>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</si>
  <si>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</si>
  <si>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</si>
  <si>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</si>
  <si>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</si>
  <si>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</si>
  <si>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</si>
  <si>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</si>
  <si>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</si>
  <si>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</si>
  <si>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</si>
  <si>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</si>
  <si>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</si>
  <si>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</si>
  <si>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</si>
  <si>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</si>
  <si>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</si>
  <si>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</si>
  <si>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</si>
  <si>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</si>
  <si>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</si>
  <si>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</si>
  <si>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</si>
  <si>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</si>
  <si>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</si>
  <si>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</si>
  <si>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</si>
  <si>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</si>
  <si>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</si>
  <si>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</si>
  <si>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</si>
  <si>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</si>
  <si>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</si>
  <si>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</si>
  <si>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</si>
  <si>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</si>
  <si>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</si>
  <si>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</si>
  <si>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</si>
  <si>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</si>
  <si>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</si>
  <si>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</si>
  <si>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</si>
  <si>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</si>
  <si>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</si>
  <si>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</si>
  <si>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</si>
  <si>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</si>
  <si>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</si>
  <si>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</si>
  <si>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</si>
  <si>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</si>
  <si>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</si>
  <si>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</si>
  <si>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</si>
  <si>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</si>
  <si>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</si>
  <si>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</si>
  <si>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</si>
  <si>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</si>
  <si>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</si>
  <si>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</si>
  <si>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</si>
  <si>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</si>
  <si>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</si>
  <si>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</si>
  <si>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</si>
  <si>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</si>
  <si>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</si>
  <si>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</si>
  <si>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</si>
  <si>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</si>
  <si>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</si>
  <si>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</si>
  <si>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</si>
  <si>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</si>
  <si>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</si>
  <si>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</si>
  <si>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</si>
  <si>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</si>
  <si>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</si>
  <si>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</si>
  <si>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</si>
  <si>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</si>
  <si>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</si>
  <si>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</si>
  <si>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</si>
  <si>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</si>
  <si>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</si>
  <si>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</si>
  <si>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</si>
  <si>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</si>
  <si>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</si>
  <si>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</si>
  <si>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</si>
  <si>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</si>
  <si>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</si>
  <si>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</si>
  <si>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</si>
  <si>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</si>
  <si>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</si>
  <si>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</si>
  <si>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</si>
  <si>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</si>
  <si>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</si>
  <si>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</si>
  <si>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</si>
  <si>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</si>
  <si>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</si>
  <si>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</si>
  <si>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</si>
  <si>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</si>
  <si>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</si>
  <si>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</si>
  <si>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</si>
  <si>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</si>
  <si>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</si>
  <si>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</si>
  <si>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</si>
  <si>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</si>
  <si>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</si>
  <si>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</si>
  <si>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</si>
  <si>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</si>
  <si>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</si>
  <si>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</si>
  <si>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</si>
  <si>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</si>
  <si>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</si>
  <si>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</si>
  <si>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</si>
  <si>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</si>
  <si>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</si>
  <si>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</si>
  <si>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</si>
  <si>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</si>
  <si>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</si>
  <si>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</si>
  <si>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</si>
  <si>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</si>
  <si>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</si>
  <si>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</si>
  <si>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</si>
  <si>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</si>
  <si>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</si>
  <si>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</si>
  <si>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</si>
  <si>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</si>
  <si>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</si>
  <si>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</si>
  <si>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</si>
  <si>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</si>
  <si>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</si>
  <si>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</si>
  <si>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</si>
  <si>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</si>
  <si>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</si>
  <si>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</si>
  <si>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</si>
  <si>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</si>
  <si>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</si>
  <si>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</si>
  <si>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</si>
  <si>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</si>
  <si>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</si>
  <si>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</si>
  <si>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</si>
  <si>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</si>
  <si>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</si>
  <si>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</si>
  <si>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</si>
  <si>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</si>
  <si>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</si>
  <si>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</si>
  <si>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</si>
  <si>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</si>
  <si>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</si>
  <si>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</si>
  <si>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</si>
  <si>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</si>
  <si>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</si>
  <si>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</si>
  <si>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</si>
  <si>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</si>
  <si>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</si>
  <si>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</si>
  <si>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</si>
  <si>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</si>
  <si>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</si>
  <si>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</si>
  <si>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</si>
  <si>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</si>
  <si>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</si>
  <si>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</si>
  <si>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</si>
  <si>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</si>
  <si>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</si>
  <si>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</si>
  <si>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</si>
  <si>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</si>
  <si>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</si>
  <si>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</si>
  <si>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</si>
  <si>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</si>
  <si>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</si>
  <si>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</si>
  <si>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</si>
  <si>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</si>
  <si>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</si>
  <si>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</si>
  <si>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</si>
  <si>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</si>
  <si>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</si>
  <si>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</si>
  <si>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</si>
  <si>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</si>
  <si>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</si>
  <si>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</si>
  <si>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</si>
  <si>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</si>
  <si>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</si>
  <si>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</si>
  <si>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</si>
  <si>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</si>
  <si>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</si>
  <si>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</si>
  <si>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</si>
  <si>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</si>
  <si>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</si>
  <si>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</si>
  <si>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</si>
  <si>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</si>
  <si>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</si>
  <si>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</si>
  <si>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</si>
  <si>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</si>
  <si>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</si>
  <si>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</si>
  <si>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</si>
  <si>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</si>
  <si>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</si>
  <si>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</si>
  <si>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</si>
  <si>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</si>
  <si>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</si>
  <si>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</si>
  <si>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</si>
  <si>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</si>
  <si>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</si>
  <si>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</si>
  <si>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</si>
  <si>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</si>
  <si>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</si>
  <si>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</si>
  <si>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</si>
  <si>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</si>
  <si>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</si>
  <si>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</si>
  <si>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</si>
  <si>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</si>
  <si>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</si>
  <si>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</si>
  <si>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</si>
  <si>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</si>
  <si>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</si>
  <si>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</si>
  <si>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</si>
  <si>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</si>
  <si>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</si>
  <si>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</si>
  <si>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</si>
  <si>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</si>
  <si>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</si>
  <si>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</si>
  <si>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</si>
  <si>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</si>
  <si>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</si>
  <si>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</si>
  <si>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</si>
  <si>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</si>
  <si>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</si>
  <si>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</si>
  <si>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</si>
  <si>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</si>
  <si>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</si>
  <si>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</si>
  <si>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</si>
  <si>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</si>
  <si>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</si>
  <si>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</si>
  <si>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</si>
  <si>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</si>
  <si>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</si>
  <si>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</si>
  <si>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</si>
  <si>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</si>
  <si>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</si>
  <si>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</si>
  <si>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</si>
  <si>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</si>
  <si>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</si>
  <si>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</si>
  <si>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</si>
  <si>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</si>
  <si>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</si>
  <si>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</si>
  <si>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</si>
  <si>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</si>
  <si>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</si>
  <si>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</si>
  <si>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</si>
  <si>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</si>
  <si>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</si>
  <si>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</si>
  <si>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</si>
  <si>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</si>
  <si>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</si>
  <si>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</si>
  <si>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</si>
  <si>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</si>
  <si>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</si>
  <si>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</si>
  <si>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</si>
  <si>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</si>
  <si>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</si>
  <si>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</si>
  <si>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</si>
  <si>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</si>
  <si>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</si>
  <si>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</si>
  <si>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</si>
  <si>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</si>
  <si>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</si>
  <si>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</si>
  <si>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</si>
  <si>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</si>
  <si>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</si>
  <si>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</si>
  <si>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</si>
  <si>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</si>
  <si>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</si>
  <si>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</si>
  <si>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</si>
  <si>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</si>
  <si>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</si>
  <si>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</si>
  <si>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</si>
  <si>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</si>
  <si>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</si>
  <si>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</si>
  <si>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</si>
  <si>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</si>
  <si>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</si>
  <si>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</si>
  <si>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</si>
  <si>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</si>
  <si>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</si>
  <si>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</si>
  <si>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</si>
  <si>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</si>
  <si>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</si>
  <si>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</si>
  <si>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</si>
  <si>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</si>
  <si>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</si>
  <si>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</si>
  <si>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</si>
  <si>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</si>
  <si>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</si>
  <si>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</si>
  <si>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</si>
  <si>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</si>
  <si>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</si>
  <si>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</si>
  <si>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</si>
  <si>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</si>
  <si>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</si>
  <si>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</si>
  <si>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</si>
  <si>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</si>
  <si>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</si>
  <si>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</si>
  <si>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</si>
  <si>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</si>
  <si>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</si>
  <si>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</si>
  <si>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</si>
  <si>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</si>
  <si>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</si>
  <si>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</si>
  <si>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</si>
  <si>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</si>
  <si>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</si>
  <si>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</si>
  <si>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</si>
  <si>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</si>
  <si>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</si>
  <si>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</si>
  <si>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</si>
  <si>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</si>
  <si>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</si>
  <si>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</si>
  <si>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</si>
  <si>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</si>
  <si>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</si>
  <si>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</si>
  <si>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</si>
  <si>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</si>
  <si>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</si>
  <si>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</si>
  <si>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</si>
  <si>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</si>
  <si>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</si>
  <si>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</si>
  <si>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</si>
  <si>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</si>
  <si>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</si>
  <si>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</si>
  <si>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</si>
  <si>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</si>
  <si>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</si>
  <si>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</si>
  <si>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</si>
  <si>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</si>
  <si>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</si>
  <si>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</si>
  <si>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</si>
  <si>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</si>
  <si>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</si>
  <si>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</si>
  <si>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</si>
  <si>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</si>
  <si>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</si>
  <si>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</si>
  <si>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</si>
  <si>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</si>
  <si>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</si>
  <si>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</si>
  <si>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</si>
  <si>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</si>
  <si>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</si>
  <si>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</si>
  <si>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</si>
  <si>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</si>
  <si>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</si>
  <si>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</si>
  <si>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</si>
  <si>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</si>
  <si>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</si>
  <si>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</si>
  <si>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</si>
  <si>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</si>
  <si>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</si>
  <si>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</si>
  <si>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</si>
  <si>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</si>
  <si>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</si>
  <si>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</si>
  <si>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</si>
  <si>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</si>
  <si>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</si>
  <si>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</si>
  <si>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</si>
  <si>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</si>
  <si>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</si>
  <si>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</si>
  <si>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</si>
  <si>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</si>
  <si>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</si>
  <si>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</si>
  <si>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</si>
  <si>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</si>
  <si>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</si>
  <si>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</si>
  <si>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</si>
  <si>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</si>
  <si>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</si>
  <si>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</si>
  <si>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</si>
  <si>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</si>
  <si>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</si>
  <si>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</si>
  <si>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</si>
  <si>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</si>
  <si>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</si>
  <si>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</si>
  <si>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</si>
  <si>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</si>
  <si>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</si>
  <si>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</si>
  <si>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</si>
  <si>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</si>
  <si>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</si>
  <si>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</si>
  <si>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</si>
  <si>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</si>
  <si>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</si>
  <si>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</si>
  <si>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</si>
  <si>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</si>
  <si>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</si>
  <si>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</si>
  <si>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</si>
  <si>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</si>
  <si>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</si>
  <si>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</si>
  <si>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</si>
  <si>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</si>
  <si>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</si>
  <si>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</si>
  <si>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</si>
  <si>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</si>
  <si>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</si>
  <si>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</si>
  <si>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</si>
  <si>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</si>
  <si>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</si>
  <si>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</si>
  <si>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</si>
  <si>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</si>
  <si>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</si>
  <si>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</si>
  <si>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</si>
  <si>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</si>
  <si>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</si>
  <si>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</si>
  <si>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</si>
  <si>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</si>
  <si>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</si>
  <si>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</si>
  <si>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</si>
  <si>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</si>
  <si>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</si>
  <si>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</si>
  <si>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</si>
  <si>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</si>
  <si>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</si>
  <si>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</si>
  <si>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</si>
  <si>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</si>
  <si>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</si>
  <si>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</si>
  <si>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</si>
  <si>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</si>
  <si>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</si>
  <si>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</si>
  <si>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</si>
  <si>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</si>
  <si>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</si>
  <si>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</si>
  <si>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</si>
  <si>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</si>
  <si>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</si>
  <si>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</si>
  <si>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</si>
  <si>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</si>
  <si>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</si>
  <si>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</si>
  <si>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</si>
  <si>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</si>
  <si>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</si>
  <si>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</si>
  <si>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</si>
  <si>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</si>
  <si>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</si>
  <si>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</si>
  <si>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</si>
  <si>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</si>
  <si>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</si>
  <si>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</si>
  <si>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</si>
  <si>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</si>
  <si>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</si>
  <si>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</si>
  <si>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</si>
  <si>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</si>
  <si>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</si>
  <si>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</si>
  <si>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</si>
  <si>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</si>
  <si>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</si>
  <si>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</si>
  <si>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</si>
  <si>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</si>
  <si>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</si>
  <si>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</si>
  <si>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</si>
  <si>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</si>
  <si>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</si>
  <si>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</si>
  <si>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</si>
  <si>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</si>
  <si>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</si>
  <si>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</si>
  <si>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</si>
  <si>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</si>
  <si>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</si>
  <si>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</si>
  <si>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</si>
  <si>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</si>
  <si>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</si>
  <si>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</si>
  <si>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</si>
  <si>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</si>
  <si>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</si>
  <si>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</si>
  <si>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</si>
  <si>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</si>
  <si>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</si>
  <si>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</si>
  <si>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</si>
  <si>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</si>
  <si>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</si>
  <si>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</si>
  <si>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</si>
  <si>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</si>
  <si>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</si>
  <si>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</si>
  <si>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</si>
  <si>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</si>
  <si>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</si>
  <si>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</si>
  <si>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</si>
  <si>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</si>
  <si>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</si>
  <si>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</si>
  <si>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</si>
  <si>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</si>
  <si>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</si>
  <si>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</si>
  <si>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</si>
  <si>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</si>
  <si>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</si>
  <si>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</si>
  <si>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</si>
  <si>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</si>
  <si>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</si>
  <si>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</si>
  <si>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</si>
  <si>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</si>
  <si>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</si>
  <si>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</si>
  <si>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</si>
  <si>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</si>
  <si>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</si>
  <si>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</si>
  <si>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</si>
  <si>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</si>
  <si>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</si>
  <si>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</si>
  <si>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</si>
  <si>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</si>
  <si>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</si>
  <si>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</si>
  <si>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</si>
  <si>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</si>
  <si>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</si>
  <si>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</si>
  <si>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</si>
  <si>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</si>
  <si>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</si>
  <si>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</si>
  <si>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</si>
  <si>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</si>
  <si>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</si>
  <si>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</si>
  <si>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</si>
  <si>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</si>
  <si>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</si>
  <si>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</si>
  <si>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</si>
  <si>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</si>
  <si>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</si>
  <si>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</si>
  <si>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</si>
  <si>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</si>
  <si>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</si>
  <si>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</si>
  <si>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</si>
  <si>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</si>
  <si>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</si>
  <si>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</si>
  <si>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</si>
  <si>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</si>
  <si>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</si>
  <si>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</si>
  <si>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</si>
  <si>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</si>
  <si>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</si>
  <si>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</si>
  <si>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</si>
  <si>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</si>
  <si>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</si>
  <si>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</si>
  <si>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</si>
  <si>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</si>
  <si>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</si>
  <si>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</si>
  <si>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</si>
  <si>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</si>
  <si>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</si>
  <si>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</si>
  <si>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</si>
  <si>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</si>
  <si>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</si>
  <si>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</si>
  <si>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</si>
  <si>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</si>
  <si>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</si>
  <si>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</si>
  <si>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</si>
  <si>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</si>
  <si>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</si>
  <si>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</si>
  <si>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</si>
  <si>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</si>
  <si>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</si>
  <si>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</si>
  <si>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</si>
  <si>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</si>
  <si>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</si>
  <si>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</si>
  <si>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</si>
  <si>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</si>
  <si>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</si>
  <si>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</si>
  <si>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</si>
  <si>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</si>
  <si>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</si>
  <si>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</si>
  <si>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</si>
  <si>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</si>
  <si>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</si>
  <si>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</si>
  <si>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</si>
  <si>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</si>
  <si>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</si>
  <si>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</si>
  <si>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</si>
  <si>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</si>
  <si>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</si>
  <si>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</si>
  <si>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</si>
  <si>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</si>
  <si>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</si>
  <si>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</si>
  <si>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</si>
  <si>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</si>
  <si>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</si>
  <si>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</si>
  <si>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</si>
  <si>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</si>
  <si>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</si>
  <si>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</si>
  <si>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</si>
  <si>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</si>
  <si>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</si>
  <si>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</si>
  <si>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</si>
  <si>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</si>
  <si>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</si>
  <si>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</si>
  <si>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</si>
  <si>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</si>
  <si>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</si>
  <si>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</si>
  <si>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</si>
  <si>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</si>
  <si>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</si>
  <si>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</si>
  <si>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</si>
  <si>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</si>
  <si>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</si>
  <si>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</si>
  <si>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</si>
  <si>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</si>
  <si>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</si>
  <si>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</si>
  <si>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</si>
  <si>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</si>
  <si>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</si>
  <si>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</si>
  <si>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</si>
  <si>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</si>
  <si>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</si>
  <si>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</si>
  <si>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</si>
  <si>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</si>
  <si>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</si>
  <si>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</si>
  <si>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</si>
  <si>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</si>
  <si>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</si>
  <si>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</si>
  <si>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</si>
  <si>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</si>
  <si>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</si>
  <si>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</si>
  <si>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</si>
  <si>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</si>
  <si>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</si>
  <si>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</si>
  <si>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</si>
  <si>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</si>
  <si>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</si>
  <si>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</si>
  <si>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</si>
  <si>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</si>
  <si>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</si>
  <si>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</si>
  <si>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</si>
  <si>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</si>
  <si>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</si>
  <si>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</si>
  <si>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</si>
  <si>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</si>
  <si>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</si>
  <si>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</si>
  <si>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</si>
  <si>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</si>
  <si>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</si>
  <si>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</si>
  <si>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</si>
  <si>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</si>
  <si>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</si>
  <si>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</si>
  <si>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</si>
  <si>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</si>
  <si>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</si>
  <si>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</si>
  <si>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</si>
  <si>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</si>
  <si>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</si>
  <si>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</si>
  <si>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</si>
  <si>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</si>
  <si>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</si>
  <si>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</si>
  <si>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</si>
  <si>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</si>
  <si>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</si>
  <si>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</si>
  <si>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</si>
  <si>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</si>
  <si>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</si>
  <si>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</si>
  <si>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</si>
  <si>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</si>
  <si>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</si>
  <si>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</si>
  <si>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</si>
  <si>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</si>
  <si>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</si>
  <si>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</si>
  <si>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</si>
  <si>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</si>
  <si>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</si>
  <si>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</si>
  <si>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</si>
  <si>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</si>
  <si>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</si>
  <si>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</si>
  <si>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</si>
  <si>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</si>
  <si>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</si>
  <si>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</si>
  <si>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</si>
  <si>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</si>
  <si>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</si>
  <si>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</si>
  <si>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</si>
  <si>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</si>
  <si>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</si>
  <si>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</si>
  <si>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</si>
  <si>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</si>
  <si>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</si>
  <si>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</si>
  <si>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</si>
  <si>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</si>
  <si>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</si>
  <si>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</si>
  <si>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</si>
  <si>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</si>
  <si>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</si>
  <si>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</si>
  <si>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</si>
  <si>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</si>
  <si>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</si>
  <si>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</si>
  <si>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</si>
  <si>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</si>
  <si>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</si>
  <si>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</si>
  <si>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</si>
  <si>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</si>
  <si>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</si>
  <si>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</si>
  <si>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</si>
  <si>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</si>
  <si>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</si>
  <si>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</si>
  <si>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</si>
  <si>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</si>
  <si>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</si>
  <si>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</si>
  <si>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</si>
  <si>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</si>
  <si>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</si>
  <si>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</si>
  <si>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</si>
  <si>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</si>
  <si>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</si>
  <si>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</si>
  <si>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</si>
  <si>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</si>
  <si>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</si>
  <si>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</si>
  <si>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</si>
  <si>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</si>
  <si>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</si>
  <si>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</si>
  <si>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</si>
  <si>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</si>
  <si>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</si>
  <si>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</si>
  <si>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</si>
  <si>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</si>
  <si>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</si>
  <si>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</si>
  <si>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</si>
  <si>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</si>
  <si>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</si>
  <si>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</si>
  <si>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</si>
  <si>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</si>
  <si>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</si>
  <si>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</si>
  <si>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</si>
  <si>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</si>
  <si>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</si>
  <si>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</si>
  <si>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</si>
  <si>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</si>
  <si>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</si>
  <si>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</si>
  <si>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</si>
  <si>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</si>
  <si>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</si>
  <si>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</si>
  <si>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</si>
  <si>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</si>
  <si>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</si>
  <si>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</si>
  <si>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</si>
  <si>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</si>
  <si>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</si>
  <si>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</si>
  <si>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</si>
  <si>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</si>
  <si>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</si>
  <si>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</si>
  <si>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</si>
  <si>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</si>
  <si>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</si>
  <si>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</si>
  <si>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</si>
  <si>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</si>
  <si>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</si>
  <si>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</si>
  <si>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</si>
  <si>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</si>
  <si>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</si>
  <si>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</si>
  <si>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</si>
  <si>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</si>
  <si>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</si>
  <si>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</si>
  <si>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</si>
  <si>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</si>
  <si>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</si>
  <si>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</si>
  <si>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</si>
  <si>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</si>
  <si>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</si>
  <si>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</si>
  <si>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</si>
  <si>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</si>
  <si>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</si>
  <si>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</si>
  <si>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</si>
  <si>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</si>
  <si>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</si>
  <si>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</si>
  <si>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</si>
  <si>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</si>
  <si>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</si>
  <si>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</si>
  <si>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</si>
  <si>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</si>
  <si>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</si>
  <si>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</si>
  <si>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</si>
  <si>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</si>
  <si>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</si>
  <si>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</si>
  <si>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</si>
  <si>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</si>
  <si>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</si>
  <si>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</si>
  <si>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</si>
  <si>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</si>
  <si>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</si>
  <si>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</si>
  <si>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</si>
  <si>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</si>
  <si>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</si>
  <si>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</si>
  <si>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</si>
  <si>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</si>
  <si>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</si>
  <si>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</si>
  <si>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</si>
  <si>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</si>
  <si>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</si>
  <si>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</si>
  <si>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</si>
  <si>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</si>
  <si>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</si>
  <si>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</si>
  <si>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</si>
  <si>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</si>
  <si>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</si>
  <si>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</si>
  <si>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</si>
  <si>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</si>
  <si>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</si>
  <si>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</si>
  <si>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</si>
  <si>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</si>
  <si>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</si>
  <si>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</si>
  <si>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</si>
  <si>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</si>
  <si>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</si>
  <si>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</si>
  <si>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</si>
  <si>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</si>
  <si>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</si>
  <si>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</si>
  <si>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</si>
  <si>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</si>
  <si>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</si>
  <si>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</si>
  <si>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</si>
  <si>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</si>
  <si>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</si>
  <si>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</si>
  <si>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</si>
  <si>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</si>
  <si>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</si>
  <si>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</si>
  <si>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</si>
  <si>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</si>
  <si>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</si>
  <si>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</si>
  <si>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</si>
  <si>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</si>
  <si>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</si>
  <si>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</si>
  <si>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</si>
  <si>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</si>
  <si>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</si>
  <si>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</si>
  <si>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</si>
  <si>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</si>
  <si>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</si>
  <si>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</si>
  <si>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</si>
  <si>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</si>
  <si>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</si>
  <si>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</si>
  <si>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</si>
  <si>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</si>
  <si>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</si>
  <si>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</si>
  <si>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</si>
  <si>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</si>
  <si>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</si>
  <si>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</si>
  <si>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</si>
  <si>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</si>
  <si>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</si>
  <si>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</si>
  <si>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</si>
  <si>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</si>
  <si>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</si>
  <si>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</si>
  <si>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</si>
  <si>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</si>
  <si>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</si>
  <si>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</si>
  <si>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</si>
  <si>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</si>
  <si>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</si>
  <si>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</si>
  <si>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</si>
  <si>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</si>
  <si>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</si>
  <si>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</si>
  <si>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</si>
  <si>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</si>
  <si>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</si>
  <si>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</si>
  <si>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</si>
  <si>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</si>
  <si>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</si>
  <si>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</si>
  <si>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</si>
  <si>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</si>
  <si>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</si>
  <si>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</si>
  <si>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</si>
  <si>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</si>
  <si>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</si>
  <si>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</si>
  <si>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</si>
  <si>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</si>
  <si>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</si>
  <si>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</si>
  <si>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</si>
  <si>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</si>
  <si>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</si>
  <si>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</si>
  <si>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</si>
  <si>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</si>
  <si>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</si>
  <si>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</si>
  <si>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</si>
  <si>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</si>
  <si>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</si>
  <si>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</si>
  <si>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</si>
  <si>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</si>
  <si>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</si>
  <si>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</si>
  <si>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</si>
  <si>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</si>
  <si>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</si>
  <si>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</si>
  <si>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</si>
  <si>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</si>
  <si>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</si>
  <si>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</si>
  <si>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</si>
  <si>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</si>
  <si>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</si>
  <si>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</si>
  <si>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</si>
  <si>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</si>
  <si>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</si>
  <si>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</si>
  <si>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</si>
  <si>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</si>
  <si>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</si>
  <si>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</si>
  <si>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</si>
  <si>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</si>
  <si>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</si>
  <si>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</si>
  <si>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</si>
  <si>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</si>
  <si>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</si>
  <si>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</si>
  <si>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</si>
  <si>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</si>
  <si>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</si>
  <si>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</si>
  <si>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</si>
  <si>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</si>
  <si>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</si>
  <si>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</si>
  <si>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</si>
  <si>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</si>
  <si>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</si>
  <si>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</si>
  <si>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</si>
  <si>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</si>
  <si>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</si>
  <si>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</si>
  <si>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</si>
  <si>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</si>
  <si>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</si>
  <si>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</si>
  <si>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</si>
  <si>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</si>
  <si>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</si>
  <si>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</si>
  <si>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</si>
  <si>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</si>
  <si>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</si>
  <si>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</si>
  <si>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</si>
  <si>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</si>
  <si>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</si>
  <si>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</si>
  <si>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</si>
  <si>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</si>
  <si>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</si>
  <si>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</si>
  <si>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</si>
  <si>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</si>
  <si>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</si>
  <si>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</si>
  <si>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</si>
  <si>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</si>
  <si>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</si>
  <si>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</si>
  <si>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</si>
  <si>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</si>
  <si>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</si>
  <si>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</si>
  <si>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</si>
  <si>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</si>
  <si>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</si>
  <si>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</si>
  <si>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</si>
  <si>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</si>
  <si>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</si>
  <si>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</si>
  <si>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</si>
  <si>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</si>
  <si>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</si>
  <si>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</si>
  <si>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</si>
  <si>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</si>
  <si>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</si>
  <si>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</si>
  <si>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</si>
  <si>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</si>
  <si>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</si>
  <si>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</si>
  <si>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</si>
  <si>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</si>
  <si>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</si>
  <si>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</si>
  <si>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</si>
  <si>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</si>
  <si>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</si>
  <si>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</si>
  <si>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</si>
  <si>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</si>
  <si>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</si>
  <si>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</si>
  <si>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</si>
  <si>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</si>
  <si>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</si>
  <si>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</si>
  <si>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</si>
  <si>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</si>
  <si>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</si>
  <si>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</si>
  <si>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</si>
  <si>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</si>
  <si>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</si>
  <si>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</si>
  <si>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</si>
  <si>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</si>
  <si>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</si>
  <si>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</si>
  <si>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</si>
  <si>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</si>
  <si>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</si>
  <si>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</si>
  <si>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</si>
  <si>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</si>
  <si>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</si>
  <si>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</si>
  <si>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</si>
  <si>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</si>
  <si>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</si>
  <si>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</si>
  <si>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</si>
  <si>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</si>
  <si>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</si>
  <si>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</si>
  <si>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</si>
  <si>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</si>
  <si>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</si>
  <si>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</si>
  <si>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</si>
  <si>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</si>
  <si>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</si>
  <si>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</si>
  <si>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</si>
  <si>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</si>
  <si>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</si>
  <si>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</si>
  <si>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</si>
  <si>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</si>
  <si>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</si>
  <si>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</si>
  <si>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</si>
  <si>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</si>
  <si>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</si>
  <si>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</si>
  <si>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</si>
  <si>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</si>
  <si>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</si>
  <si>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</si>
  <si>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</si>
  <si>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</si>
  <si>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</si>
  <si>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</si>
  <si>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</si>
  <si>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</si>
  <si>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</si>
  <si>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</si>
  <si>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</si>
  <si>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</si>
  <si>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</si>
  <si>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</si>
  <si>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</si>
  <si>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</si>
  <si>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</si>
  <si>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</si>
  <si>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</si>
  <si>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</si>
  <si>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</si>
  <si>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</si>
  <si>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</si>
  <si>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</si>
  <si>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</si>
  <si>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</si>
  <si>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</si>
  <si>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</si>
  <si>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</si>
  <si>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</si>
  <si>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</si>
  <si>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</si>
  <si>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</si>
  <si>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</si>
  <si>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</si>
  <si>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</si>
  <si>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</si>
  <si>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</si>
  <si>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</si>
  <si>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</si>
  <si>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</si>
  <si>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</si>
  <si>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</si>
  <si>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</si>
  <si>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</si>
  <si>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</si>
  <si>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</si>
  <si>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</si>
  <si>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</si>
  <si>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</si>
  <si>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</si>
  <si>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</si>
  <si>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</si>
  <si>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</si>
  <si>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</si>
  <si>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</si>
  <si>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</si>
  <si>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</si>
  <si>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</si>
  <si>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</si>
  <si>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</si>
  <si>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</si>
  <si>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</si>
  <si>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</si>
  <si>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</si>
  <si>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</si>
  <si>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</si>
  <si>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</si>
  <si>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</si>
  <si>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</si>
  <si>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</si>
  <si>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</si>
  <si>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</si>
  <si>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</si>
  <si>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</si>
  <si>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</si>
  <si>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</si>
  <si>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</si>
  <si>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</si>
  <si>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</si>
  <si>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</si>
  <si>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</si>
  <si>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</si>
  <si>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</si>
  <si>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</si>
  <si>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</si>
  <si>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</si>
  <si>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</si>
  <si>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</si>
  <si>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</si>
  <si>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</si>
  <si>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</si>
  <si>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</si>
  <si>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</si>
  <si>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</si>
  <si>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</si>
  <si>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</si>
  <si>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</si>
  <si>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</si>
  <si>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</si>
  <si>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</si>
  <si>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</si>
  <si>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</si>
  <si>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</si>
  <si>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</si>
  <si>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</si>
  <si>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</si>
  <si>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</si>
  <si>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</si>
  <si>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</si>
  <si>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</si>
  <si>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</si>
  <si>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</si>
  <si>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</si>
  <si>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</si>
  <si>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</si>
  <si>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</si>
  <si>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</si>
  <si>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</si>
  <si>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</si>
  <si>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</si>
  <si>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</si>
  <si>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</si>
  <si>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</si>
  <si>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</si>
  <si>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</si>
  <si>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</si>
  <si>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</si>
  <si>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</si>
  <si>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</si>
  <si>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</si>
  <si>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</si>
  <si>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</si>
  <si>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</si>
  <si>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</si>
  <si>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</si>
  <si>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</si>
  <si>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</si>
  <si>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</si>
  <si>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</si>
  <si>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</si>
  <si>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</si>
  <si>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</si>
  <si>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</si>
  <si>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</si>
  <si>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</si>
  <si>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</si>
  <si>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</si>
  <si>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</si>
  <si>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</si>
  <si>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</si>
  <si>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</si>
  <si>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</si>
  <si>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</si>
  <si>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</si>
  <si>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</si>
  <si>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</si>
  <si>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</si>
  <si>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</si>
  <si>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</si>
  <si>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</si>
  <si>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</si>
  <si>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</si>
  <si>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</si>
  <si>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</si>
  <si>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</si>
  <si>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</si>
  <si>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</si>
  <si>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</si>
  <si>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</si>
  <si>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</si>
  <si>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</si>
  <si>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</si>
  <si>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</si>
  <si>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</si>
  <si>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</si>
  <si>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</si>
  <si>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</si>
  <si>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</si>
  <si>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</si>
  <si>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</si>
  <si>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</si>
  <si>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</si>
  <si>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</si>
  <si>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</si>
  <si>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</si>
  <si>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</si>
  <si>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</si>
  <si>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</si>
  <si>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</si>
  <si>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</si>
  <si>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</si>
  <si>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</si>
  <si>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</si>
  <si>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</si>
  <si>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</si>
  <si>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</si>
  <si>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</si>
  <si>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</si>
  <si>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</si>
  <si>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</si>
  <si>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</si>
  <si>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</si>
  <si>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</si>
  <si>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</si>
  <si>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</si>
  <si>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</si>
  <si>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</si>
  <si>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</si>
  <si>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</si>
  <si>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</si>
  <si>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</si>
  <si>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</si>
  <si>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</si>
  <si>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</si>
  <si>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</si>
  <si>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</si>
  <si>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</si>
  <si>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</si>
  <si>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</si>
  <si>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</si>
  <si>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</si>
  <si>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</si>
  <si>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</si>
  <si>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</si>
  <si>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</si>
  <si>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</si>
  <si>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</si>
  <si>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</si>
  <si>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</si>
  <si>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</si>
  <si>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</si>
  <si>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</si>
  <si>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</si>
  <si>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</si>
  <si>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</si>
  <si>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</si>
  <si>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</si>
  <si>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</si>
  <si>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</si>
  <si>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</si>
  <si>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</si>
  <si>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</si>
  <si>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</si>
  <si>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</si>
  <si>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</si>
  <si>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</si>
  <si>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</si>
  <si>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</si>
  <si>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</si>
  <si>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</si>
  <si>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</si>
  <si>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</si>
  <si>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</si>
  <si>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</si>
  <si>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</si>
  <si>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</si>
  <si>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</si>
  <si>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</si>
  <si>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</si>
  <si>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</si>
  <si>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</si>
  <si>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</si>
  <si>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</si>
  <si>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</si>
  <si>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</si>
  <si>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</si>
  <si>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</si>
  <si>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</si>
  <si>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</si>
  <si>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</si>
  <si>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</si>
  <si>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</si>
  <si>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</si>
  <si>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</si>
  <si>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</si>
  <si>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</si>
  <si>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</si>
  <si>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</si>
  <si>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</si>
  <si>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</si>
  <si>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</si>
  <si>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</si>
  <si>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</si>
  <si>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</si>
  <si>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</si>
  <si>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</si>
  <si>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</si>
  <si>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</si>
  <si>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</si>
  <si>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</si>
  <si>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</si>
  <si>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</si>
  <si>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</si>
  <si>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</si>
  <si>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</si>
  <si>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</si>
  <si>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</si>
  <si>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</si>
  <si>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</si>
  <si>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</si>
  <si>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</si>
  <si>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</si>
  <si>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</si>
  <si>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</si>
  <si>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</si>
  <si>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</si>
  <si>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</si>
  <si>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</si>
  <si>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</si>
  <si>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</si>
  <si>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</si>
  <si>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</si>
  <si>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</si>
  <si>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</si>
  <si>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</si>
  <si>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</si>
  <si>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</si>
  <si>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</si>
  <si>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</si>
  <si>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</si>
  <si>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</si>
  <si>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</si>
  <si>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</si>
  <si>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</si>
  <si>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</si>
  <si>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</si>
  <si>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</si>
  <si>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</si>
  <si>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</si>
  <si>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</si>
  <si>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</si>
  <si>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</si>
  <si>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</si>
  <si>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</si>
  <si>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</si>
  <si>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</si>
  <si>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</si>
  <si>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</si>
  <si>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</si>
  <si>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</si>
  <si>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</si>
  <si>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</si>
  <si>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</si>
  <si>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</si>
  <si>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</si>
  <si>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</si>
  <si>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</si>
  <si>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</si>
  <si>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</si>
  <si>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</si>
  <si>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</si>
  <si>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</si>
  <si>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</si>
  <si>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</si>
  <si>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</si>
  <si>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</si>
  <si>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</si>
  <si>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</si>
  <si>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</si>
  <si>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</si>
  <si>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</si>
  <si>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</si>
  <si>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</si>
  <si>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</si>
  <si>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</si>
  <si>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</si>
  <si>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</si>
  <si>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</si>
  <si>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</si>
  <si>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</si>
  <si>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</si>
  <si>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</si>
  <si>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</si>
  <si>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</si>
  <si>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</si>
  <si>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</si>
  <si>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</si>
  <si>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</si>
  <si>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</si>
  <si>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</si>
  <si>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</si>
  <si>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</si>
  <si>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</si>
  <si>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</si>
  <si>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</si>
  <si>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</si>
  <si>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</si>
  <si>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</si>
  <si>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</si>
  <si>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</si>
  <si>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</si>
  <si>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</si>
  <si>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</si>
  <si>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</si>
  <si>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</si>
  <si>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</si>
  <si>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</si>
  <si>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</si>
  <si>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</si>
  <si>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</si>
  <si>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</si>
  <si>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</si>
  <si>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</si>
  <si>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</si>
  <si>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</si>
  <si>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</si>
  <si>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</si>
  <si>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</si>
  <si>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</si>
  <si>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</si>
  <si>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</si>
  <si>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</si>
  <si>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</si>
  <si>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</si>
  <si>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</si>
  <si>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</si>
  <si>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</si>
  <si>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</si>
  <si>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</si>
  <si>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</si>
  <si>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</si>
  <si>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</si>
  <si>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</si>
  <si>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</si>
  <si>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</si>
  <si>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</si>
  <si>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</si>
  <si>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</si>
  <si>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</si>
  <si>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</si>
  <si>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</si>
  <si>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</si>
  <si>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</si>
  <si>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</si>
  <si>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</si>
  <si>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</si>
  <si>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</si>
  <si>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</si>
  <si>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</si>
  <si>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</si>
  <si>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</si>
  <si>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</si>
  <si>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</si>
  <si>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</si>
  <si>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</si>
  <si>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</si>
  <si>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</si>
  <si>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</si>
  <si>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</si>
  <si>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</si>
  <si>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</si>
  <si>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</si>
  <si>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</si>
  <si>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</si>
  <si>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</si>
  <si>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</si>
  <si>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</si>
  <si>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</si>
  <si>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</si>
  <si>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</si>
  <si>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</si>
  <si>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</si>
  <si>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</si>
  <si>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</si>
  <si>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</si>
  <si>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</si>
  <si>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</si>
  <si>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</si>
  <si>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</si>
  <si>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</si>
  <si>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</si>
  <si>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</si>
  <si>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</si>
  <si>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</si>
  <si>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</si>
  <si>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</si>
  <si>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</si>
  <si>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</si>
  <si>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</si>
  <si>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</si>
  <si>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</si>
  <si>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</si>
  <si>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</si>
  <si>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</si>
  <si>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</si>
  <si>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</si>
  <si>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</si>
  <si>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</si>
  <si>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</si>
  <si>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</si>
  <si>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</si>
  <si>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</si>
  <si>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</si>
  <si>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</si>
  <si>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</si>
  <si>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</si>
  <si>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</si>
  <si>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</si>
  <si>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</si>
  <si>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</si>
  <si>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</si>
  <si>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</si>
  <si>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</si>
  <si>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</si>
  <si>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</si>
  <si>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</si>
  <si>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</si>
  <si>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</si>
  <si>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</si>
  <si>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</si>
  <si>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</si>
  <si>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</si>
  <si>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</si>
  <si>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</si>
  <si>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</si>
  <si>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</si>
  <si>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</si>
  <si>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</si>
  <si>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</si>
  <si>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</si>
  <si>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</si>
  <si>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</si>
  <si>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</si>
  <si>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</si>
  <si>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</si>
  <si>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</si>
  <si>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</si>
  <si>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</si>
  <si>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</si>
  <si>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</si>
  <si>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</si>
  <si>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</si>
  <si>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</si>
  <si>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</si>
  <si>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</si>
  <si>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</si>
  <si>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</si>
  <si>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</si>
  <si>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</si>
  <si>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</si>
  <si>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</si>
  <si>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</si>
  <si>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</si>
  <si>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</si>
  <si>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</si>
  <si>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</si>
  <si>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</si>
  <si>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</si>
  <si>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</si>
  <si>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</si>
  <si>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</si>
  <si>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</si>
  <si>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</si>
  <si>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</si>
  <si>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</si>
  <si>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</si>
  <si>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</si>
  <si>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</si>
  <si>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</si>
  <si>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</si>
  <si>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</si>
  <si>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</si>
  <si>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</si>
  <si>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</si>
  <si>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</si>
  <si>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</si>
  <si>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</si>
  <si>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</si>
  <si>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</si>
  <si>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</si>
  <si>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</si>
  <si>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</si>
  <si>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</si>
  <si>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</si>
  <si>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</si>
  <si>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</si>
  <si>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</si>
  <si>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</si>
  <si>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</si>
  <si>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</si>
  <si>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</si>
  <si>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</si>
  <si>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</si>
  <si>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</si>
  <si>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</si>
  <si>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</si>
  <si>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</si>
  <si>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</si>
  <si>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</si>
  <si>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</si>
  <si>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</si>
  <si>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</si>
  <si>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</si>
  <si>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</si>
  <si>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</si>
  <si>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</si>
  <si>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</si>
  <si>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</si>
  <si>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</si>
  <si>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</si>
  <si>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</si>
  <si>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</si>
  <si>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</si>
  <si>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</si>
  <si>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</si>
  <si>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</si>
  <si>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</si>
  <si>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</si>
  <si>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</si>
  <si>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</si>
  <si>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</si>
  <si>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</si>
  <si>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</si>
  <si>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</si>
  <si>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</si>
  <si>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</si>
  <si>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</si>
  <si>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</si>
  <si>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</si>
  <si>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</si>
  <si>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</si>
  <si>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</si>
  <si>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</si>
  <si>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</si>
  <si>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</si>
  <si>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</si>
  <si>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</si>
  <si>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</si>
  <si>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</si>
  <si>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</si>
  <si>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</si>
  <si>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</si>
  <si>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</si>
  <si>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</si>
  <si>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</si>
  <si>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</si>
  <si>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</si>
  <si>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</si>
  <si>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</si>
  <si>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</si>
  <si>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</si>
  <si>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</si>
  <si>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</si>
  <si>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</si>
  <si>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</si>
  <si>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</si>
  <si>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</si>
  <si>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</si>
  <si>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</si>
  <si>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</si>
  <si>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</si>
  <si>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</si>
  <si>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</si>
  <si>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</si>
  <si>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</si>
  <si>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</si>
  <si>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</si>
  <si>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</si>
  <si>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</si>
  <si>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</si>
  <si>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</si>
  <si>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</si>
  <si>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</si>
  <si>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</si>
  <si>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</si>
  <si>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</si>
  <si>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</si>
  <si>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</si>
  <si>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</si>
  <si>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</si>
  <si>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</si>
  <si>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</si>
  <si>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</si>
  <si>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</si>
  <si>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</si>
  <si>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</si>
  <si>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</si>
  <si>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</si>
  <si>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</si>
  <si>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</si>
  <si>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</si>
  <si>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</si>
  <si>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</si>
  <si>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</si>
  <si>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</si>
  <si>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</si>
  <si>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</si>
  <si>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</si>
  <si>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</si>
  <si>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</si>
  <si>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</si>
  <si>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</si>
  <si>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</si>
  <si>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</si>
  <si>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</si>
  <si>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</si>
  <si>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</si>
  <si>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</si>
  <si>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</si>
  <si>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</si>
  <si>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</si>
  <si>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</si>
  <si>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</si>
  <si>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</si>
  <si>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</si>
  <si>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</si>
  <si>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</si>
  <si>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</si>
  <si>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</si>
  <si>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</si>
  <si>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</si>
  <si>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</si>
  <si>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</si>
  <si>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</si>
  <si>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</si>
  <si>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</si>
  <si>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</si>
  <si>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</si>
  <si>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</si>
  <si>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</si>
  <si>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</si>
  <si>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</si>
  <si>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</si>
  <si>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</si>
  <si>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</si>
  <si>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</si>
  <si>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</si>
  <si>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</si>
  <si>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</si>
  <si>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</si>
  <si>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</si>
  <si>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</si>
  <si>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</si>
  <si>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</si>
  <si>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</si>
  <si>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</si>
  <si>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</si>
  <si>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</si>
  <si>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</si>
  <si>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</si>
  <si>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</si>
  <si>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</si>
  <si>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</si>
  <si>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</si>
  <si>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</si>
  <si>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</si>
  <si>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</si>
  <si>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</si>
  <si>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</si>
  <si>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</si>
  <si>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</si>
  <si>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</si>
  <si>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</si>
  <si>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</si>
  <si>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</si>
  <si>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</si>
  <si>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</si>
  <si>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</si>
  <si>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</si>
  <si>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</si>
  <si>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</si>
  <si>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</si>
  <si>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</si>
  <si>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</si>
  <si>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</si>
  <si>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</si>
  <si>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</si>
  <si>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</si>
  <si>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</si>
  <si>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</si>
  <si>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</si>
  <si>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</si>
  <si>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</si>
  <si>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</si>
  <si>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</si>
  <si>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</si>
  <si>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</si>
  <si>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</si>
  <si>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</si>
  <si>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</si>
  <si>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</si>
  <si>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</si>
  <si>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</si>
  <si>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</si>
  <si>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</si>
  <si>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</si>
  <si>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</si>
  <si>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</si>
  <si>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</si>
  <si>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</si>
  <si>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</si>
  <si>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</si>
  <si>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</si>
  <si>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</si>
  <si>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</si>
  <si>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</si>
  <si>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</si>
  <si>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</si>
  <si>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</si>
  <si>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</si>
  <si>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</si>
  <si>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</si>
  <si>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</si>
  <si>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</si>
  <si>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</si>
  <si>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</si>
  <si>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</si>
  <si>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</si>
  <si>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</si>
  <si>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</si>
  <si>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</si>
  <si>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</si>
  <si>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</si>
  <si>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</si>
  <si>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</si>
  <si>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</si>
  <si>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</si>
  <si>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</si>
  <si>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</si>
  <si>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</si>
  <si>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</si>
  <si>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</si>
  <si>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</si>
  <si>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</si>
  <si>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</si>
  <si>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</si>
  <si>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</si>
  <si>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</si>
  <si>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</si>
  <si>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</si>
  <si>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</si>
  <si>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</si>
  <si>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</si>
  <si>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</si>
  <si>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</si>
  <si>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</si>
  <si>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</si>
  <si>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</si>
  <si>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</si>
  <si>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</si>
  <si>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</si>
  <si>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</si>
  <si>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</si>
  <si>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</si>
  <si>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</si>
  <si>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</si>
  <si>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</si>
  <si>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</si>
  <si>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</si>
  <si>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</si>
  <si>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</si>
  <si>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</si>
  <si>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</si>
  <si>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</si>
  <si>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</si>
  <si>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</si>
  <si>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</si>
  <si>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</si>
  <si>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</si>
  <si>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</si>
  <si>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</si>
  <si>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</si>
  <si>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</si>
  <si>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</si>
  <si>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</si>
  <si>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</si>
  <si>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</si>
  <si>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</si>
  <si>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</si>
  <si>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</si>
  <si>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</si>
  <si>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</si>
  <si>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</si>
  <si>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</si>
  <si>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</si>
  <si>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</si>
  <si>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</si>
  <si>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</si>
  <si>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</si>
  <si>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</si>
  <si>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</si>
  <si>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</si>
  <si>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</si>
  <si>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</si>
  <si>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</si>
  <si>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</si>
  <si>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</si>
  <si>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</si>
  <si>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</si>
  <si>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</si>
  <si>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</si>
  <si>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</si>
  <si>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</si>
  <si>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</si>
  <si>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</si>
  <si>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</si>
  <si>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</si>
  <si>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</si>
  <si>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</si>
  <si>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</si>
  <si>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</si>
  <si>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</si>
  <si>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</si>
  <si>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</si>
  <si>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</si>
  <si>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</si>
  <si>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</si>
  <si>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</si>
  <si>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</si>
  <si>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</si>
  <si>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</si>
  <si>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</si>
  <si>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</si>
  <si>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</si>
  <si>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</si>
  <si>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</si>
  <si>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</si>
  <si>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</si>
  <si>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</si>
  <si>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</si>
  <si>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</si>
  <si>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</si>
  <si>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</si>
  <si>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</si>
  <si>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</si>
  <si>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</si>
  <si>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</si>
  <si>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</si>
  <si>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</si>
  <si>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</si>
  <si>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</si>
  <si>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</si>
  <si>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</si>
  <si>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</si>
  <si>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</si>
  <si>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</si>
  <si>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</si>
  <si>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</si>
  <si>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</si>
  <si>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</si>
  <si>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</si>
  <si>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</si>
  <si>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</si>
  <si>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</si>
  <si>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</si>
  <si>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</si>
  <si>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</si>
  <si>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</si>
  <si>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</si>
  <si>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</si>
  <si>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</si>
  <si>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</si>
  <si>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</si>
  <si>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</si>
  <si>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</si>
  <si>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</si>
  <si>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</si>
  <si>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</si>
  <si>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</si>
  <si>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</si>
  <si>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</si>
  <si>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</si>
  <si>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</si>
  <si>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</si>
  <si>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</si>
  <si>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</si>
  <si>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</si>
  <si>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</si>
  <si>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</si>
  <si>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</si>
  <si>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</si>
  <si>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</si>
  <si>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</si>
  <si>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</si>
  <si>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</si>
  <si>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</si>
  <si>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</si>
  <si>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</si>
  <si>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</si>
  <si>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</si>
  <si>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</si>
  <si>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</si>
  <si>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</si>
  <si>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</si>
  <si>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</si>
  <si>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</si>
  <si>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</si>
  <si>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</si>
  <si>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</si>
  <si>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</si>
  <si>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</si>
  <si>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</si>
  <si>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</si>
  <si>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</si>
  <si>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</si>
  <si>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</si>
  <si>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</si>
  <si>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</si>
  <si>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</si>
  <si>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</si>
  <si>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</si>
  <si>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</si>
  <si>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</si>
  <si>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</si>
  <si>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</si>
  <si>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</si>
  <si>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</si>
  <si>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</si>
  <si>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</si>
  <si>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</si>
  <si>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</si>
  <si>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</si>
  <si>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</si>
  <si>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</si>
  <si>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</si>
  <si>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</si>
  <si>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</si>
  <si>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</si>
  <si>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</si>
  <si>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</si>
  <si>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</si>
  <si>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</si>
  <si>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</si>
  <si>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</si>
  <si>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</si>
  <si>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</si>
  <si>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</si>
  <si>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</si>
  <si>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</si>
  <si>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</si>
  <si>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</si>
  <si>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</si>
  <si>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</si>
  <si>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</si>
  <si>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</si>
  <si>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</si>
  <si>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</si>
  <si>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</si>
  <si>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</si>
  <si>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</si>
  <si>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</si>
  <si>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</si>
  <si>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</si>
  <si>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</si>
  <si>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</si>
  <si>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</si>
  <si>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</si>
  <si>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</si>
  <si>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</si>
  <si>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</si>
  <si>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</si>
  <si>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</si>
  <si>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</si>
  <si>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</si>
  <si>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</si>
  <si>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</si>
  <si>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</si>
  <si>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</si>
  <si>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</si>
  <si>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</si>
  <si>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</si>
  <si>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</si>
  <si>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</si>
  <si>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</si>
  <si>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</si>
  <si>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</si>
  <si>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</si>
  <si>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</si>
  <si>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</si>
  <si>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</si>
  <si>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</si>
  <si>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</si>
  <si>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</si>
  <si>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</si>
  <si>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</si>
  <si>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</si>
  <si>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</si>
  <si>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</si>
  <si>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</si>
  <si>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</si>
  <si>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</si>
  <si>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</si>
  <si>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</si>
  <si>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</si>
  <si>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</si>
  <si>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</si>
  <si>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</si>
  <si>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</si>
  <si>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</si>
  <si>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</si>
  <si>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</si>
  <si>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</si>
  <si>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</si>
  <si>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</si>
  <si>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</si>
  <si>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</si>
  <si>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</si>
  <si>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</si>
  <si>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</si>
  <si>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</si>
  <si>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</si>
  <si>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</si>
  <si>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</si>
  <si>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</si>
  <si>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</si>
  <si>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</si>
  <si>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</si>
  <si>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</si>
  <si>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</si>
  <si>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</si>
  <si>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</si>
  <si>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</si>
  <si>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</si>
  <si>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</si>
  <si>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</si>
  <si>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</si>
  <si>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</si>
  <si>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</si>
  <si>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</si>
  <si>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</si>
  <si>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</si>
  <si>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</si>
  <si>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</si>
  <si>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</si>
  <si>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</si>
  <si>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</si>
  <si>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</si>
  <si>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</si>
  <si>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</si>
  <si>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</si>
  <si>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</si>
  <si>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</si>
  <si>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</si>
  <si>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</si>
  <si>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</si>
  <si>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</si>
  <si>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</si>
  <si>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</si>
  <si>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</si>
  <si>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</si>
  <si>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</si>
  <si>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</si>
  <si>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</si>
  <si>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</si>
  <si>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</si>
  <si>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</si>
  <si>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</si>
  <si>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</si>
  <si>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</si>
  <si>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</si>
  <si>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</si>
  <si>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</si>
  <si>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</si>
  <si>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</si>
  <si>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</si>
  <si>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</si>
  <si>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</si>
  <si>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</si>
  <si>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</si>
  <si>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</si>
  <si>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</si>
  <si>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</si>
  <si>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</si>
  <si>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</si>
  <si>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</si>
  <si>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</si>
  <si>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</si>
  <si>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</si>
  <si>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</si>
  <si>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</si>
  <si>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</si>
  <si>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</si>
  <si>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</si>
  <si>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</si>
  <si>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</si>
  <si>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</si>
  <si>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</si>
  <si>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</si>
  <si>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</si>
  <si>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</si>
  <si>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</si>
  <si>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</si>
  <si>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</si>
  <si>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</si>
  <si>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</si>
  <si>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</si>
  <si>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</si>
  <si>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</si>
  <si>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</si>
  <si>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</si>
  <si>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</si>
  <si>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</si>
  <si>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</si>
  <si>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</si>
  <si>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</si>
  <si>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</si>
  <si>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</si>
  <si>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</si>
  <si>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</si>
  <si>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</si>
  <si>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</si>
  <si>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</si>
  <si>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</si>
  <si>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</si>
  <si>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</si>
  <si>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</si>
  <si>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</si>
  <si>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</si>
  <si>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</si>
  <si>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</si>
  <si>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</si>
  <si>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</si>
  <si>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</si>
  <si>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</si>
  <si>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</si>
  <si>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</si>
  <si>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</si>
  <si>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</si>
  <si>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</si>
  <si>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</si>
  <si>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</si>
  <si>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</si>
  <si>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</si>
  <si>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</si>
  <si>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</si>
  <si>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</si>
  <si>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</si>
  <si>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</si>
  <si>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</si>
  <si>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</si>
  <si>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</si>
  <si>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</si>
  <si>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</si>
  <si>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</si>
  <si>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</si>
  <si>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</si>
  <si>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</si>
  <si>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</si>
  <si>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</si>
  <si>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</si>
  <si>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</si>
  <si>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</si>
  <si>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</si>
  <si>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</si>
  <si>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</si>
  <si>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</si>
  <si>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</si>
  <si>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</si>
  <si>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</si>
  <si>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</si>
  <si>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</si>
  <si>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</si>
  <si>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</si>
  <si>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</si>
  <si>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</si>
  <si>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</si>
  <si>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</si>
  <si>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</si>
  <si>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</si>
  <si>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</si>
  <si>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</si>
  <si>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</si>
  <si>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</si>
  <si>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</si>
  <si>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</si>
  <si>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</si>
  <si>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</si>
  <si>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</si>
  <si>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</si>
  <si>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</si>
  <si>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</si>
  <si>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</si>
  <si>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</si>
  <si>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</si>
  <si>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</si>
  <si>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</si>
  <si>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</si>
  <si>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</si>
  <si>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</si>
  <si>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</si>
  <si>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</si>
  <si>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</si>
  <si>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</si>
  <si>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</si>
  <si>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</si>
  <si>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</si>
  <si>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</si>
  <si>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</si>
  <si>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</si>
  <si>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</si>
  <si>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</si>
  <si>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</si>
  <si>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</si>
  <si>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</si>
  <si>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</si>
  <si>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</si>
  <si>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</si>
  <si>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</si>
  <si>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</si>
  <si>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</si>
  <si>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</si>
  <si>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</si>
  <si>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</si>
  <si>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</si>
  <si>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</si>
  <si>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</si>
  <si>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</si>
  <si>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</si>
  <si>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</si>
  <si>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</si>
  <si>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</si>
  <si>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</si>
  <si>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</si>
  <si>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</si>
  <si>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</si>
  <si>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</si>
  <si>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</si>
  <si>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</si>
  <si>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</si>
  <si>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</si>
  <si>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</si>
  <si>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</si>
  <si>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</si>
  <si>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</si>
  <si>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</si>
  <si>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</si>
  <si>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</si>
  <si>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</si>
  <si>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</si>
  <si>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</si>
  <si>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</si>
  <si>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</si>
  <si>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</si>
  <si>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</si>
  <si>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</si>
  <si>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</si>
  <si>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</si>
  <si>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</si>
  <si>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</si>
  <si>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</si>
  <si>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</si>
  <si>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</si>
  <si>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</si>
  <si>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</si>
  <si>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</si>
  <si>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</si>
  <si>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</si>
  <si>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</si>
  <si>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</si>
  <si>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</si>
  <si>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</si>
  <si>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</si>
  <si>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</si>
  <si>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</si>
  <si>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</si>
  <si>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</si>
  <si>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</si>
  <si>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</si>
  <si>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</si>
  <si>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</si>
  <si>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</si>
  <si>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</si>
  <si>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</si>
  <si>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</si>
  <si>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</si>
  <si>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</si>
  <si>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</si>
  <si>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</si>
  <si>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</si>
  <si>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</si>
  <si>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</si>
  <si>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</si>
  <si>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</si>
  <si>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</si>
  <si>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</si>
  <si>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</si>
  <si>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</si>
  <si>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</si>
  <si>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</si>
  <si>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</si>
  <si>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</si>
  <si>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</si>
  <si>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</si>
  <si>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</si>
  <si>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</si>
  <si>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</si>
  <si>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</si>
  <si>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</si>
  <si>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</si>
  <si>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</si>
  <si>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</si>
  <si>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</si>
  <si>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</si>
  <si>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</si>
  <si>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</si>
  <si>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</si>
  <si>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</si>
  <si>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</si>
  <si>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</si>
  <si>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</si>
  <si>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</si>
  <si>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</si>
  <si>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</si>
  <si>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</si>
  <si>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</si>
  <si>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</si>
  <si>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</si>
  <si>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</si>
  <si>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</si>
  <si>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</si>
  <si>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</si>
  <si>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</si>
  <si>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</si>
  <si>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</si>
  <si>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</si>
  <si>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</si>
  <si>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</si>
  <si>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</si>
  <si>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</si>
  <si>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</si>
  <si>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</si>
  <si>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</si>
  <si>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</si>
  <si>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</si>
  <si>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</si>
  <si>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</si>
  <si>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</si>
  <si>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</si>
  <si>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</si>
  <si>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</si>
  <si>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</si>
  <si>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</si>
  <si>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</si>
  <si>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</si>
  <si>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</si>
  <si>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</si>
  <si>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</si>
  <si>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</si>
  <si>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</si>
  <si>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</si>
  <si>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</si>
  <si>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</si>
  <si>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</si>
  <si>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</si>
  <si>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</si>
  <si>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</si>
  <si>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</si>
  <si>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</si>
  <si>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</si>
  <si>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</si>
  <si>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</si>
  <si>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</si>
  <si>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</si>
  <si>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</si>
  <si>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</si>
  <si>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</si>
  <si>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</si>
  <si>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</si>
  <si>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</si>
  <si>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</si>
  <si>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</si>
  <si>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</si>
  <si>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</si>
  <si>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</si>
  <si>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</si>
  <si>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</si>
  <si>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</si>
  <si>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</si>
  <si>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</si>
  <si>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</si>
  <si>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</si>
  <si>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</si>
  <si>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</si>
  <si>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</si>
  <si>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</si>
  <si>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</si>
  <si>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</si>
  <si>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</si>
  <si>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</si>
  <si>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</si>
  <si>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</si>
  <si>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</si>
  <si>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</si>
  <si>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</si>
  <si>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</si>
  <si>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</si>
  <si>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</si>
  <si>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</si>
  <si>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</si>
  <si>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</si>
  <si>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</si>
  <si>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</si>
  <si>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</si>
  <si>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</si>
  <si>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</si>
  <si>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</si>
  <si>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</si>
  <si>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</si>
  <si>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</si>
  <si>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</si>
  <si>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</si>
  <si>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</si>
  <si>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</si>
  <si>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</si>
  <si>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</si>
  <si>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</si>
  <si>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</si>
  <si>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</si>
  <si>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</si>
  <si>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</si>
  <si>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</si>
  <si>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</si>
  <si>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</si>
  <si>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</si>
  <si>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</si>
  <si>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</si>
  <si>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</si>
  <si>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</si>
  <si>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</si>
  <si>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</si>
  <si>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</si>
  <si>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</si>
  <si>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</si>
  <si>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</si>
  <si>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</si>
  <si>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</si>
  <si>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</si>
  <si>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</si>
  <si>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</si>
  <si>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</si>
  <si>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</si>
  <si>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</si>
  <si>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</si>
  <si>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</si>
  <si>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</si>
  <si>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</si>
  <si>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</si>
  <si>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</si>
  <si>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</si>
  <si>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</si>
  <si>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</si>
  <si>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</si>
  <si>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</si>
  <si>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</si>
  <si>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</si>
  <si>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</si>
  <si>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</si>
  <si>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</si>
  <si>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</si>
  <si>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</si>
  <si>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</si>
  <si>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</si>
  <si>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</si>
  <si>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</si>
  <si>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</si>
  <si>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</si>
  <si>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</si>
  <si>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</si>
  <si>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</si>
  <si>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</si>
  <si>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</si>
  <si>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</si>
  <si>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</si>
  <si>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</si>
  <si>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</si>
  <si>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</si>
  <si>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</si>
  <si>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</si>
  <si>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</si>
  <si>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</si>
  <si>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</si>
  <si>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</si>
  <si>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</si>
  <si>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</si>
  <si>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</si>
  <si>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</si>
  <si>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</si>
  <si>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</si>
  <si>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</si>
  <si>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</si>
  <si>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</si>
  <si>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</si>
  <si>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</si>
  <si>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</si>
  <si>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</si>
  <si>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</si>
  <si>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</si>
  <si>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</si>
  <si>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</si>
  <si>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</si>
  <si>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</si>
  <si>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</si>
  <si>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</si>
  <si>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</si>
  <si>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</si>
  <si>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</si>
  <si>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</si>
  <si>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</si>
  <si>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</si>
  <si>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</si>
  <si>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</si>
  <si>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</si>
  <si>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</si>
  <si>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</si>
  <si>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</si>
  <si>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</si>
  <si>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</si>
  <si>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</si>
  <si>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</si>
  <si>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</si>
  <si>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</si>
  <si>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</si>
  <si>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</si>
  <si>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</si>
  <si>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</si>
  <si>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</si>
  <si>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</si>
  <si>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</si>
  <si>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</si>
  <si>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</si>
  <si>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</si>
  <si>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</si>
  <si>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</si>
  <si>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</si>
  <si>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</si>
  <si>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</si>
  <si>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</si>
  <si>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</si>
  <si>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</si>
  <si>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</si>
  <si>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</si>
  <si>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</si>
  <si>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</si>
  <si>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</si>
  <si>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</si>
  <si>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</si>
  <si>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</si>
  <si>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</si>
  <si>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</si>
  <si>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</si>
  <si>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</si>
  <si>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</si>
  <si>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</si>
  <si>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</si>
  <si>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</si>
  <si>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</si>
  <si>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</si>
  <si>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</si>
  <si>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</si>
  <si>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</si>
  <si>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</si>
  <si>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</si>
  <si>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</si>
  <si>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</si>
  <si>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</si>
  <si>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</si>
  <si>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</si>
  <si>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</si>
  <si>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</si>
  <si>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</si>
  <si>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</si>
  <si>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</si>
  <si>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</si>
  <si>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</si>
  <si>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</si>
  <si>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</si>
  <si>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</si>
  <si>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</si>
  <si>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</si>
  <si>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</si>
  <si>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</si>
  <si>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</si>
  <si>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</si>
  <si>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</si>
  <si>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</si>
  <si>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</si>
  <si>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</si>
  <si>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</si>
  <si>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</si>
  <si>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</si>
  <si>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</si>
  <si>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</si>
  <si>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</si>
  <si>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</si>
  <si>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</si>
  <si>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</si>
  <si>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</si>
  <si>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</si>
  <si>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</si>
  <si>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</si>
  <si>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</si>
  <si>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</si>
  <si>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</si>
  <si>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</si>
  <si>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</si>
  <si>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</si>
  <si>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</si>
  <si>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</si>
  <si>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</si>
  <si>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</si>
  <si>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</si>
  <si>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</si>
  <si>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</si>
  <si>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</si>
  <si>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</si>
  <si>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</si>
  <si>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</si>
  <si>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</si>
  <si>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</si>
  <si>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</si>
  <si>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</si>
  <si>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</si>
  <si>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</si>
  <si>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</si>
  <si>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</si>
  <si>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</si>
  <si>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</si>
  <si>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</si>
  <si>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</si>
  <si>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</si>
  <si>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</si>
  <si>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</si>
  <si>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</si>
  <si>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</si>
  <si>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</si>
  <si>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</si>
  <si>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</si>
  <si>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</si>
  <si>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</si>
  <si>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</si>
  <si>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</si>
  <si>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</si>
  <si>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</si>
  <si>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</si>
  <si>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</si>
  <si>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</si>
  <si>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</si>
  <si>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</si>
  <si>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</si>
  <si>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</si>
  <si>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</si>
  <si>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</si>
  <si>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</si>
  <si>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</si>
  <si>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</si>
  <si>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</si>
  <si>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</si>
  <si>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</si>
  <si>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</si>
  <si>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</si>
  <si>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</si>
  <si>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</si>
  <si>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</si>
  <si>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</si>
  <si>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</si>
  <si>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</si>
  <si>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</si>
  <si>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</si>
  <si>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</si>
  <si>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</si>
  <si>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</si>
  <si>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</si>
  <si>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</si>
  <si>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</si>
  <si>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</si>
  <si>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</si>
  <si>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</si>
  <si>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</si>
  <si>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</si>
  <si>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</si>
  <si>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</si>
  <si>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</si>
  <si>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</si>
  <si>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</si>
  <si>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</si>
  <si>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</si>
  <si>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</si>
  <si>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</si>
  <si>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</si>
  <si>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</si>
  <si>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</si>
  <si>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</si>
  <si>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</si>
  <si>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</si>
  <si>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</si>
  <si>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</si>
  <si>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</si>
  <si>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</si>
  <si>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</si>
  <si>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</si>
  <si>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</si>
  <si>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</si>
  <si>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</si>
  <si>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</si>
  <si>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</si>
  <si>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</si>
  <si>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</si>
  <si>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</si>
  <si>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</si>
  <si>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</si>
  <si>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</si>
  <si>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</si>
  <si>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</si>
  <si>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</si>
  <si>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</si>
  <si>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</si>
  <si>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</si>
  <si>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</si>
  <si>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</si>
  <si>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</si>
  <si>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</si>
  <si>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</si>
  <si>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</si>
  <si>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</si>
  <si>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</si>
  <si>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</si>
  <si>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</si>
  <si>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</si>
  <si>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</si>
  <si>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</si>
  <si>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</si>
  <si>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</si>
  <si>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</si>
  <si>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</si>
  <si>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</si>
  <si>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</si>
  <si>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</si>
  <si>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</si>
  <si>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</si>
  <si>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</si>
  <si>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</si>
  <si>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</si>
  <si>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</si>
  <si>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</si>
  <si>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</si>
  <si>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</si>
  <si>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</si>
  <si>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</si>
  <si>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</si>
  <si>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</si>
  <si>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</si>
  <si>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</si>
  <si>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</si>
  <si>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</si>
  <si>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</si>
  <si>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</si>
  <si>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</si>
  <si>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</si>
  <si>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</si>
  <si>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</si>
  <si>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</si>
  <si>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</si>
  <si>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</si>
  <si>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</si>
  <si>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</si>
  <si>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</si>
  <si>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</si>
  <si>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</si>
  <si>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</si>
  <si>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</si>
  <si>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</si>
  <si>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</si>
  <si>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</si>
  <si>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</si>
  <si>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</si>
  <si>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</si>
  <si>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</si>
  <si>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</si>
  <si>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</si>
  <si>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</si>
  <si>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</si>
  <si>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</si>
  <si>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</si>
  <si>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</si>
  <si>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</si>
  <si>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</si>
  <si>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</si>
  <si>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</si>
  <si>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</si>
  <si>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</si>
  <si>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</si>
  <si>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</si>
  <si>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</si>
  <si>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</si>
  <si>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</si>
  <si>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</si>
  <si>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</si>
  <si>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</si>
  <si>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</si>
  <si>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</si>
  <si>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</si>
  <si>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</si>
  <si>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</si>
  <si>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</si>
  <si>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</si>
  <si>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</si>
  <si>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</si>
  <si>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</si>
  <si>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</si>
  <si>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</si>
  <si>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</si>
  <si>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</si>
  <si>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</si>
  <si>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</si>
  <si>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</si>
  <si>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</si>
  <si>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</si>
  <si>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</si>
  <si>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</si>
  <si>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</si>
  <si>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</si>
  <si>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</si>
  <si>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</si>
  <si>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</si>
  <si>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</si>
  <si>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</si>
  <si>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</si>
  <si>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</si>
  <si>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</si>
  <si>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</si>
  <si>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</si>
  <si>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</si>
  <si>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</si>
  <si>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</si>
  <si>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</si>
  <si>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</si>
  <si>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</si>
  <si>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</si>
  <si>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</si>
  <si>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</si>
  <si>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</si>
  <si>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</si>
  <si>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</si>
  <si>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</si>
  <si>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</si>
  <si>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</si>
  <si>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</si>
  <si>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</si>
  <si>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</si>
  <si>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</si>
  <si>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</si>
  <si>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</si>
  <si>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</si>
  <si>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</si>
  <si>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</si>
  <si>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</si>
  <si>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</si>
  <si>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</si>
  <si>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</si>
  <si>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</si>
  <si>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</si>
  <si>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</si>
  <si>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</si>
  <si>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</si>
  <si>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</si>
  <si>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</si>
  <si>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</si>
  <si>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</si>
  <si>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</si>
  <si>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</si>
  <si>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</si>
  <si>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</si>
  <si>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</si>
  <si>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</si>
  <si>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</si>
  <si>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</si>
  <si>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</si>
  <si>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</si>
  <si>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</si>
  <si>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</si>
  <si>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</si>
  <si>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</si>
  <si>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</si>
  <si>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</si>
  <si>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</si>
  <si>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</si>
  <si>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</si>
  <si>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</si>
  <si>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</si>
  <si>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</si>
  <si>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</si>
  <si>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</si>
  <si>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</si>
  <si>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</si>
  <si>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</si>
  <si>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</si>
  <si>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</si>
  <si>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</si>
  <si>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</si>
  <si>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</si>
  <si>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</si>
  <si>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</si>
  <si>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</si>
  <si>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</si>
  <si>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</si>
  <si>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</si>
  <si>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</si>
  <si>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</si>
  <si>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</si>
  <si>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</si>
  <si>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</si>
  <si>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</si>
  <si>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</si>
  <si>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</si>
  <si>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</si>
  <si>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</si>
  <si>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</si>
  <si>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</si>
  <si>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</si>
  <si>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</si>
  <si>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</si>
  <si>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</si>
  <si>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</si>
  <si>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</si>
  <si>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</si>
  <si>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</si>
  <si>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</si>
  <si>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</si>
  <si>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</si>
  <si>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</si>
  <si>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</si>
  <si>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</si>
  <si>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</si>
  <si>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</si>
  <si>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</si>
  <si>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</si>
  <si>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</si>
  <si>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</si>
  <si>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</si>
  <si>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</si>
  <si>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</si>
  <si>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</si>
  <si>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</si>
  <si>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</si>
  <si>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</si>
  <si>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</si>
  <si>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</si>
  <si>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</si>
  <si>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</si>
  <si>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</si>
  <si>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</si>
  <si>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</si>
  <si>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</si>
  <si>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</si>
  <si>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</si>
  <si>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</si>
  <si>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</si>
  <si>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</si>
  <si>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</si>
  <si>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</si>
  <si>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</si>
  <si>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</si>
  <si>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</si>
  <si>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</si>
  <si>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</si>
  <si>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</si>
  <si>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</si>
  <si>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</si>
  <si>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</si>
  <si>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</si>
  <si>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</si>
  <si>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</si>
  <si>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</si>
  <si>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</si>
  <si>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</si>
  <si>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</si>
  <si>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</si>
  <si>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</si>
  <si>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</si>
  <si>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</si>
  <si>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</si>
  <si>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</si>
  <si>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</si>
  <si>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</si>
  <si>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</si>
  <si>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</si>
  <si>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</si>
  <si>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</si>
  <si>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</si>
  <si>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</si>
  <si>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</si>
  <si>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</si>
  <si>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</si>
  <si>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</si>
  <si>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</si>
  <si>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</si>
  <si>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</si>
  <si>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</si>
  <si>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</si>
  <si>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</si>
  <si>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</si>
  <si>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</si>
  <si>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</si>
  <si>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</si>
  <si>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</si>
  <si>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</si>
  <si>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</si>
  <si>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</si>
  <si>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</si>
  <si>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</si>
  <si>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</si>
  <si>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</si>
  <si>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</si>
  <si>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</si>
  <si>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</si>
  <si>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</si>
  <si>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</si>
  <si>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</si>
  <si>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</si>
  <si>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</si>
  <si>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</si>
  <si>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</si>
  <si>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</si>
  <si>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</si>
  <si>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</si>
  <si>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</si>
  <si>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</si>
  <si>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</si>
  <si>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</si>
  <si>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</si>
  <si>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</si>
  <si>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</si>
  <si>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</si>
  <si>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</si>
  <si>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</si>
  <si>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</si>
  <si>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</si>
  <si>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</si>
  <si>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</si>
  <si>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</si>
  <si>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</si>
  <si>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</si>
  <si>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</si>
  <si>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</si>
  <si>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</si>
  <si>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</si>
  <si>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</si>
  <si>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</si>
  <si>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</si>
  <si>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</si>
  <si>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</si>
  <si>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</si>
  <si>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</si>
  <si>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</si>
  <si>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</si>
  <si>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</si>
  <si>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</si>
  <si>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</si>
  <si>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</si>
  <si>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</si>
  <si>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</si>
  <si>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</si>
  <si>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</si>
  <si>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</si>
  <si>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</si>
  <si>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</si>
  <si>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</si>
  <si>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</si>
  <si>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</si>
  <si>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</si>
  <si>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</si>
  <si>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</si>
  <si>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</si>
  <si>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</si>
  <si>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</si>
  <si>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</si>
  <si>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</si>
  <si>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</si>
  <si>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</si>
  <si>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</si>
  <si>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</si>
  <si>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</si>
  <si>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</si>
  <si>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</si>
  <si>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</si>
  <si>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</si>
  <si>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</si>
  <si>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</si>
  <si>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</si>
  <si>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</si>
  <si>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</si>
  <si>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</si>
  <si>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</si>
  <si>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</si>
  <si>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</si>
  <si>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</si>
  <si>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</si>
  <si>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</si>
  <si>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</si>
  <si>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</si>
  <si>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</si>
  <si>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</si>
  <si>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</si>
  <si>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</si>
  <si>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</si>
  <si>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</si>
  <si>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</si>
  <si>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</si>
  <si>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</si>
  <si>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</si>
  <si>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</si>
  <si>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</si>
  <si>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</si>
  <si>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</si>
  <si>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</si>
  <si>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</si>
  <si>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</si>
  <si>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</si>
  <si>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</si>
  <si>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</si>
  <si>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</si>
  <si>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</si>
  <si>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</si>
  <si>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</si>
  <si>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</si>
  <si>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</si>
  <si>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</si>
  <si>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</si>
  <si>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</si>
  <si>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</si>
  <si>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</si>
  <si>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</si>
  <si>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</si>
  <si>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</si>
  <si>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</si>
  <si>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</si>
  <si>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</si>
  <si>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</si>
  <si>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</si>
  <si>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</si>
  <si>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</si>
  <si>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</si>
  <si>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</si>
  <si>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</si>
  <si>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</si>
  <si>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</si>
  <si>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</si>
  <si>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</si>
  <si>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</si>
  <si>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</si>
  <si>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</si>
  <si>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</si>
  <si>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</si>
  <si>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</si>
  <si>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</si>
  <si>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</si>
  <si>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</si>
  <si>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</si>
  <si>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</si>
  <si>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</si>
  <si>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</si>
  <si>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</si>
  <si>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</si>
  <si>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</si>
  <si>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</si>
  <si>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</si>
  <si>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</si>
  <si>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</si>
  <si>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</si>
  <si>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</si>
  <si>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</si>
  <si>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</si>
  <si>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</si>
  <si>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</si>
  <si>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</si>
  <si>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</si>
  <si>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</si>
  <si>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</si>
  <si>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</si>
  <si>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</si>
  <si>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</si>
  <si>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</si>
  <si>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</si>
  <si>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</si>
  <si>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</si>
  <si>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</si>
  <si>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</si>
  <si>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</si>
  <si>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</si>
  <si>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</si>
  <si>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</si>
  <si>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</si>
  <si>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</si>
  <si>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</si>
  <si>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</si>
  <si>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</si>
  <si>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</si>
  <si>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</si>
  <si>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</si>
  <si>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</si>
  <si>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</si>
  <si>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</si>
  <si>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</si>
  <si>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</si>
  <si>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</si>
  <si>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</si>
  <si>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</si>
  <si>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</si>
  <si>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</si>
  <si>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</si>
  <si>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</si>
  <si>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</si>
  <si>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</si>
  <si>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</si>
  <si>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</si>
  <si>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</si>
  <si>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</si>
  <si>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</si>
  <si>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</si>
  <si>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</si>
  <si>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</si>
  <si>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</si>
  <si>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</si>
  <si>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</si>
  <si>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</si>
  <si>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</si>
  <si>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</si>
  <si>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</si>
  <si>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</si>
  <si>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</si>
  <si>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</si>
  <si>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</si>
  <si>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</si>
  <si>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</si>
  <si>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</si>
  <si>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</si>
  <si>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</si>
  <si>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</si>
  <si>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</si>
  <si>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</si>
  <si>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</si>
  <si>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</si>
  <si>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</si>
  <si>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</si>
  <si>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</si>
  <si>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</si>
  <si>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</si>
  <si>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</si>
  <si>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</si>
  <si>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</si>
  <si>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</si>
  <si>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</si>
  <si>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</si>
  <si>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</si>
  <si>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</si>
  <si>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</si>
  <si>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</si>
  <si>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</si>
  <si>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</si>
  <si>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</si>
  <si>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</si>
  <si>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</si>
  <si>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</si>
  <si>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</si>
  <si>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</si>
  <si>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</si>
  <si>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</si>
  <si>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</si>
  <si>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</si>
  <si>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</si>
  <si>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</si>
  <si>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</si>
  <si>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</si>
  <si>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</si>
  <si>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</si>
  <si>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</si>
  <si>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</si>
  <si>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</si>
  <si>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</si>
  <si>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</si>
  <si>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</si>
  <si>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</si>
  <si>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</si>
  <si>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</si>
  <si>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</si>
  <si>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</si>
  <si>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</si>
  <si>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</si>
  <si>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</si>
  <si>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</si>
  <si>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</si>
  <si>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</si>
  <si>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</si>
  <si>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</si>
  <si>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</si>
  <si>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</si>
  <si>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</si>
  <si>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</si>
  <si>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</si>
  <si>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</si>
  <si>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</si>
  <si>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</si>
  <si>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</si>
  <si>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</si>
  <si>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</si>
  <si>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</si>
  <si>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</si>
  <si>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</si>
  <si>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</si>
  <si>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</si>
  <si>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</si>
  <si>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</si>
  <si>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</si>
  <si>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</si>
  <si>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</si>
  <si>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</si>
  <si>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</si>
  <si>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</si>
  <si>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</si>
  <si>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</si>
  <si>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</si>
  <si>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</si>
  <si>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</si>
  <si>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</si>
  <si>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</si>
  <si>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</si>
  <si>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</si>
  <si>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</si>
  <si>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</si>
  <si>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</si>
  <si>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</si>
  <si>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</si>
  <si>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</si>
  <si>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</si>
  <si>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</si>
  <si>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</si>
  <si>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</si>
  <si>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</si>
  <si>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</si>
  <si>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</si>
  <si>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</si>
  <si>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</si>
  <si>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</si>
  <si>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</si>
  <si>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</si>
  <si>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</si>
  <si>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</si>
  <si>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</si>
  <si>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</si>
  <si>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</si>
  <si>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</si>
  <si>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</si>
  <si>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</si>
  <si>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</si>
  <si>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</si>
  <si>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</si>
  <si>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</si>
  <si>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</si>
  <si>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</si>
  <si>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</si>
  <si>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</si>
  <si>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</si>
  <si>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</si>
  <si>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</si>
  <si>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</si>
  <si>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</si>
  <si>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</si>
  <si>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</si>
  <si>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</si>
  <si>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</si>
  <si>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</si>
  <si>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</si>
  <si>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</si>
  <si>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</si>
  <si>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</si>
  <si>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</si>
  <si>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</si>
  <si>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</si>
  <si>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</si>
  <si>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</si>
  <si>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</si>
  <si>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</si>
  <si>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</si>
  <si>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</si>
  <si>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</si>
  <si>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</si>
  <si>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</si>
  <si>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</si>
  <si>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</si>
  <si>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</si>
  <si>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</si>
  <si>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</si>
  <si>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</si>
  <si>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</si>
  <si>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</si>
  <si>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</si>
  <si>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</si>
  <si>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</si>
  <si>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</si>
  <si>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</si>
  <si>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</si>
  <si>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</si>
  <si>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</si>
  <si>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</si>
  <si>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</si>
  <si>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</si>
  <si>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</si>
  <si>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</si>
  <si>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</si>
  <si>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</si>
  <si>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</si>
  <si>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</si>
  <si>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</si>
  <si>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</si>
  <si>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</si>
  <si>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</si>
  <si>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</si>
  <si>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</si>
  <si>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</si>
  <si>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</si>
  <si>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</si>
  <si>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</si>
  <si>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</si>
  <si>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</si>
  <si>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</si>
  <si>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</si>
  <si>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</si>
  <si>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</si>
  <si>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</si>
  <si>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</si>
  <si>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</si>
  <si>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</si>
  <si>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</si>
  <si>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</si>
  <si>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</si>
  <si>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</si>
  <si>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</si>
  <si>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</si>
  <si>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</si>
  <si>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</si>
  <si>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</si>
  <si>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</si>
  <si>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</si>
  <si>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</si>
  <si>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</si>
  <si>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</si>
  <si>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</si>
  <si>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</si>
  <si>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</si>
  <si>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</si>
  <si>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</si>
  <si>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</si>
  <si>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</si>
  <si>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</si>
  <si>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</si>
  <si>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</si>
  <si>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</si>
  <si>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</si>
  <si>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</si>
  <si>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</si>
  <si>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</si>
  <si>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</si>
  <si>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</si>
  <si>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</si>
  <si>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</si>
  <si>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</si>
  <si>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</si>
  <si>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</si>
  <si>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</si>
  <si>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</si>
  <si>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</si>
  <si>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</si>
  <si>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</si>
  <si>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</si>
  <si>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</si>
  <si>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</si>
  <si>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</si>
  <si>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</si>
  <si>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</si>
  <si>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</si>
  <si>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</si>
  <si>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</si>
  <si>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</si>
  <si>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</si>
  <si>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</si>
  <si>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</si>
  <si>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</si>
  <si>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</si>
  <si>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</si>
  <si>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</si>
  <si>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</si>
  <si>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</si>
  <si>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</si>
  <si>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</si>
  <si>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</si>
  <si>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</si>
  <si>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</si>
  <si>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</si>
  <si>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</si>
  <si>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</si>
  <si>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</si>
  <si>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</si>
  <si>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</si>
  <si>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</si>
  <si>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</si>
  <si>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</si>
  <si>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</si>
  <si>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</si>
  <si>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</si>
  <si>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</si>
  <si>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</si>
  <si>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</si>
  <si>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</si>
  <si>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</si>
  <si>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</si>
  <si>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</si>
  <si>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</si>
  <si>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</si>
  <si>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</si>
  <si>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</si>
  <si>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</si>
  <si>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</si>
  <si>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</si>
  <si>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</si>
  <si>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</si>
  <si>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</si>
  <si>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</si>
  <si>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</si>
  <si>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</si>
  <si>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</si>
  <si>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</si>
  <si>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</si>
  <si>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</si>
  <si>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</si>
  <si>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</si>
  <si>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</si>
  <si>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</si>
  <si>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</si>
  <si>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</si>
  <si>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</si>
  <si>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</si>
  <si>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</si>
  <si>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</si>
  <si>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</si>
  <si>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</si>
  <si>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</si>
  <si>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</si>
  <si>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</si>
  <si>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</si>
  <si>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</si>
  <si>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</si>
  <si>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</si>
  <si>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</si>
  <si>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</si>
  <si>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</si>
  <si>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</si>
  <si>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</si>
  <si>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</si>
  <si>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</si>
  <si>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</si>
  <si>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</si>
  <si>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</si>
  <si>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</si>
  <si>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</si>
  <si>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</si>
  <si>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</si>
  <si>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</si>
  <si>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</si>
  <si>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</si>
  <si>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</si>
  <si>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</si>
  <si>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</si>
  <si>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</si>
  <si>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</si>
  <si>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</si>
  <si>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</si>
  <si>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</si>
  <si>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</si>
  <si>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</si>
  <si>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</si>
  <si>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</si>
  <si>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</si>
  <si>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</si>
  <si>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</si>
  <si>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</si>
  <si>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</si>
  <si>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</si>
  <si>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</si>
  <si>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</si>
  <si>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</si>
  <si>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</si>
  <si>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</si>
  <si>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</si>
  <si>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</si>
  <si>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</si>
  <si>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</si>
  <si>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</si>
  <si>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</si>
  <si>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</si>
  <si>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</si>
  <si>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</si>
  <si>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</si>
  <si>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</si>
  <si>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</si>
  <si>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</si>
  <si>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</si>
  <si>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</si>
  <si>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</si>
  <si>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</si>
  <si>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</si>
  <si>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</si>
  <si>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</si>
  <si>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</si>
  <si>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</si>
  <si>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</si>
  <si>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</si>
  <si>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</si>
  <si>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</si>
  <si>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</si>
  <si>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</si>
  <si>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</si>
  <si>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</si>
  <si>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</si>
  <si>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</si>
  <si>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</si>
  <si>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</si>
  <si>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</si>
  <si>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</si>
  <si>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</si>
  <si>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</si>
  <si>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</si>
  <si>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</si>
  <si>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</si>
  <si>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</si>
  <si>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</si>
  <si>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</si>
  <si>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</si>
  <si>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</si>
  <si>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</si>
  <si>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</si>
  <si>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</si>
  <si>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</si>
  <si>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</si>
  <si>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</si>
  <si>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</si>
  <si>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</si>
  <si>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</si>
  <si>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</si>
  <si>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</si>
  <si>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</si>
  <si>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</si>
  <si>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</si>
  <si>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</si>
  <si>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</si>
  <si>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</si>
  <si>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</si>
  <si>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</si>
  <si>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</si>
  <si>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</si>
  <si>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</si>
  <si>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</si>
  <si>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</si>
  <si>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</si>
  <si>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</si>
  <si>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</si>
  <si>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</si>
  <si>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</si>
  <si>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</si>
  <si>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</si>
  <si>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</si>
  <si>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</si>
  <si>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</si>
  <si>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</si>
  <si>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</si>
  <si>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</si>
  <si>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</si>
  <si>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</si>
  <si>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</si>
  <si>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</si>
  <si>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</si>
  <si>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</si>
  <si>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</si>
  <si>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</si>
  <si>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</si>
  <si>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</si>
  <si>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</si>
  <si>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</si>
  <si>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</si>
  <si>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</si>
  <si>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</si>
  <si>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</si>
  <si>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</si>
  <si>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</si>
  <si>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</si>
  <si>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</si>
  <si>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</si>
  <si>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</si>
  <si>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</si>
  <si>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</si>
  <si>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</si>
  <si>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</si>
  <si>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</si>
  <si>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</si>
  <si>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</si>
  <si>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</si>
  <si>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</si>
  <si>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</si>
  <si>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</si>
  <si>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</si>
  <si>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</si>
  <si>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</si>
  <si>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</si>
  <si>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</si>
  <si>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</si>
  <si>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</si>
  <si>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</si>
  <si>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</si>
  <si>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</si>
  <si>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</si>
  <si>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</si>
  <si>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</si>
  <si>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</si>
  <si>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</si>
  <si>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</si>
  <si>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</si>
  <si>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</si>
  <si>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</si>
  <si>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</si>
  <si>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</si>
  <si>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</si>
  <si>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</si>
  <si>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</si>
  <si>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</si>
  <si>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</si>
  <si>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</si>
  <si>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</si>
  <si>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</si>
  <si>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</si>
  <si>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</si>
  <si>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</si>
  <si>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</si>
  <si>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</si>
  <si>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</si>
  <si>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</si>
  <si>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</si>
  <si>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</si>
  <si>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</si>
  <si>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</si>
  <si>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</si>
  <si>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</si>
  <si>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</si>
  <si>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</si>
  <si>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</si>
  <si>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</si>
  <si>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</si>
  <si>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</si>
  <si>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</si>
  <si>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</si>
  <si>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</si>
  <si>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</si>
  <si>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</si>
  <si>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</si>
  <si>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</si>
  <si>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</si>
  <si>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</si>
  <si>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</si>
  <si>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</si>
  <si>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</si>
  <si>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</si>
  <si>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</si>
  <si>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</si>
  <si>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</si>
  <si>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</si>
  <si>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</si>
  <si>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</si>
  <si>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</si>
  <si>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</si>
  <si>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</si>
  <si>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</si>
  <si>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</si>
  <si>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</si>
  <si>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</si>
  <si>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</si>
  <si>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</si>
  <si>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</si>
  <si>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</si>
  <si>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</si>
  <si>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</si>
  <si>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</si>
  <si>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</si>
  <si>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</si>
  <si>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</si>
  <si>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</si>
  <si>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</si>
  <si>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</si>
  <si>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</si>
  <si>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</si>
  <si>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</si>
  <si>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</si>
  <si>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</si>
  <si>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</si>
  <si>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</si>
  <si>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</si>
  <si>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</si>
  <si>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</si>
  <si>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</si>
  <si>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</si>
  <si>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</si>
  <si>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</si>
  <si>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</si>
  <si>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</si>
  <si>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</si>
  <si>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</si>
  <si>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</si>
  <si>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</si>
  <si>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</si>
  <si>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</si>
  <si>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</si>
  <si>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</si>
  <si>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</si>
  <si>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</si>
  <si>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</si>
  <si>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</si>
  <si>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</si>
  <si>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</si>
  <si>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</si>
  <si>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</si>
  <si>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</si>
  <si>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</si>
  <si>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</si>
  <si>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</si>
  <si>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</si>
  <si>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</si>
  <si>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</si>
  <si>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</si>
  <si>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</si>
  <si>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</si>
  <si>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</si>
  <si>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</si>
  <si>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</si>
  <si>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</si>
  <si>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</si>
  <si>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</si>
  <si>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</si>
  <si>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</si>
  <si>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</si>
  <si>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</si>
  <si>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</si>
  <si>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</si>
  <si>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</si>
  <si>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</si>
  <si>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</si>
  <si>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</si>
  <si>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</si>
  <si>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</si>
  <si>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</si>
  <si>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</si>
  <si>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</si>
  <si>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</si>
  <si>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</si>
  <si>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</si>
  <si>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</si>
  <si>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</si>
  <si>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</si>
  <si>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</si>
  <si>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</si>
  <si>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</si>
  <si>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</si>
  <si>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</si>
  <si>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</si>
  <si>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</si>
  <si>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</si>
  <si>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</si>
  <si>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</si>
  <si>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</si>
  <si>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</si>
  <si>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</si>
  <si>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</si>
  <si>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</si>
  <si>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</si>
  <si>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</si>
  <si>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</si>
  <si>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</si>
  <si>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</si>
  <si>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</si>
  <si>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</si>
  <si>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</si>
  <si>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</si>
  <si>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</si>
  <si>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</si>
  <si>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</si>
  <si>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</si>
  <si>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</si>
  <si>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</si>
  <si>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</si>
  <si>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</si>
  <si>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</si>
  <si>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</si>
  <si>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</si>
  <si>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</si>
  <si>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</si>
  <si>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</si>
  <si>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</si>
  <si>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</si>
  <si>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</si>
  <si>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</si>
  <si>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</si>
  <si>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</si>
  <si>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</si>
  <si>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</si>
  <si>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</si>
  <si>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</si>
  <si>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</si>
  <si>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</si>
  <si>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</si>
  <si>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</si>
  <si>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</si>
  <si>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</si>
  <si>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</si>
  <si>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</si>
  <si>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</si>
  <si>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</si>
  <si>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</si>
  <si>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</si>
  <si>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</si>
  <si>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</si>
  <si>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</si>
  <si>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</si>
  <si>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</si>
  <si>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</si>
  <si>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</si>
  <si>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</si>
  <si>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</si>
  <si>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</si>
  <si>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</si>
  <si>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</si>
  <si>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</si>
  <si>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</si>
  <si>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</si>
  <si>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</si>
  <si>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</si>
  <si>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</si>
  <si>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</si>
  <si>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</si>
  <si>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</si>
  <si>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</si>
  <si>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</si>
  <si>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</si>
  <si>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</si>
  <si>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</si>
  <si>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</si>
  <si>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</si>
  <si>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</si>
  <si>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</si>
  <si>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</si>
  <si>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</si>
  <si>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</si>
  <si>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</si>
  <si>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</si>
  <si>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</si>
  <si>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</si>
  <si>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</si>
  <si>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</si>
  <si>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</si>
  <si>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</si>
  <si>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</si>
  <si>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</si>
  <si>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</si>
  <si>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</si>
  <si>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</si>
  <si>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</si>
  <si>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</si>
  <si>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</si>
  <si>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</si>
  <si>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</si>
  <si>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</si>
  <si>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</si>
  <si>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</si>
  <si>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</si>
  <si>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</si>
  <si>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</si>
  <si>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</si>
  <si>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</si>
  <si>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</si>
  <si>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</si>
  <si>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</si>
  <si>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</si>
  <si>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</si>
  <si>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</si>
  <si>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</si>
  <si>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</si>
  <si>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</si>
  <si>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</si>
  <si>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</si>
  <si>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</si>
  <si>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</si>
  <si>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</si>
  <si>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</si>
  <si>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</si>
  <si>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</si>
  <si>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</si>
  <si>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</si>
  <si>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</si>
  <si>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</si>
  <si>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</si>
  <si>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</si>
  <si>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</si>
  <si>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</si>
  <si>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</si>
  <si>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</si>
  <si>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</si>
  <si>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</si>
  <si>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</si>
  <si>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</si>
  <si>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</si>
  <si>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</si>
  <si>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</si>
  <si>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</si>
  <si>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</si>
  <si>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</si>
  <si>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</si>
  <si>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</si>
  <si>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</si>
  <si>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</si>
  <si>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</si>
  <si>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</si>
  <si>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</si>
  <si>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</si>
  <si>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</si>
  <si>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</si>
  <si>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</si>
  <si>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</si>
  <si>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</si>
  <si>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</si>
  <si>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</si>
  <si>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</si>
  <si>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</si>
  <si>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</si>
  <si>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</si>
  <si>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</si>
  <si>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</si>
  <si>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</si>
  <si>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</si>
  <si>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</si>
  <si>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</si>
  <si>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</si>
  <si>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</si>
  <si>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</si>
  <si>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</si>
  <si>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</si>
  <si>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</si>
  <si>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</si>
  <si>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</si>
  <si>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</si>
  <si>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</si>
  <si>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</si>
  <si>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</si>
  <si>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</si>
  <si>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</si>
  <si>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</si>
  <si>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</si>
  <si>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</si>
  <si>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</si>
  <si>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</si>
  <si>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</si>
  <si>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</si>
  <si>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</si>
  <si>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</si>
  <si>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</si>
  <si>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</si>
  <si>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</si>
  <si>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</si>
  <si>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</si>
  <si>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</si>
  <si>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</si>
  <si>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</si>
  <si>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</si>
  <si>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</si>
  <si>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</si>
  <si>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</si>
  <si>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</si>
  <si>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</si>
  <si>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</si>
  <si>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</si>
  <si>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</si>
  <si>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</si>
  <si>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</si>
  <si>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</si>
  <si>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</si>
  <si>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</si>
  <si>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</si>
  <si>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</si>
  <si>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</si>
  <si>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</si>
  <si>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</si>
  <si>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</si>
  <si>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</si>
  <si>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</si>
  <si>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</si>
  <si>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</si>
  <si>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</si>
  <si>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</si>
  <si>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</si>
  <si>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</si>
  <si>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</si>
  <si>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</si>
  <si>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</si>
  <si>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</si>
  <si>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</si>
  <si>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</si>
  <si>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</si>
  <si>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</si>
  <si>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</si>
  <si>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</si>
  <si>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</si>
  <si>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</si>
  <si>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</si>
  <si>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</si>
  <si>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</si>
  <si>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</si>
  <si>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</si>
  <si>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</si>
  <si>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</si>
  <si>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</si>
  <si>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</si>
  <si>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</si>
  <si>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</si>
  <si>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</si>
  <si>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</si>
  <si>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</si>
  <si>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</si>
  <si>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</si>
  <si>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</si>
  <si>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</si>
  <si>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</si>
  <si>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</si>
  <si>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</si>
  <si>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</si>
  <si>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</si>
  <si>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</si>
  <si>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</si>
  <si>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</si>
  <si>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</si>
  <si>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</si>
  <si>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</si>
  <si>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</si>
  <si>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</si>
  <si>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</si>
  <si>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</si>
  <si>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</si>
  <si>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</si>
  <si>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</si>
  <si>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</si>
  <si>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</si>
  <si>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</si>
  <si>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</si>
  <si>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</si>
  <si>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</si>
  <si>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</si>
  <si>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</si>
  <si>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</si>
  <si>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</si>
  <si>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</si>
  <si>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</si>
  <si>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</si>
  <si>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</si>
  <si>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</si>
  <si>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</si>
  <si>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</si>
  <si>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</si>
  <si>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</si>
  <si>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</si>
  <si>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</si>
  <si>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</si>
  <si>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</si>
  <si>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</si>
  <si>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</si>
  <si>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</si>
  <si>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</si>
  <si>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</si>
  <si>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</si>
  <si>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</si>
  <si>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</si>
  <si>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</si>
  <si>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</si>
  <si>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</si>
  <si>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</si>
  <si>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</si>
  <si>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</si>
  <si>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</si>
  <si>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</si>
  <si>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</si>
  <si>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</si>
  <si>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</si>
  <si>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</si>
  <si>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</si>
  <si>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</si>
  <si>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</si>
  <si>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</si>
  <si>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</si>
  <si>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</si>
  <si>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</si>
  <si>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</si>
  <si>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</si>
  <si>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</si>
  <si>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</si>
  <si>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</si>
  <si>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</si>
  <si>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</si>
  <si>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</si>
  <si>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</si>
  <si>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</si>
  <si>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</si>
  <si>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</si>
  <si>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</si>
  <si>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</si>
  <si>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</si>
  <si>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</si>
  <si>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</si>
  <si>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</si>
  <si>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</si>
  <si>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</si>
  <si>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</si>
  <si>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</si>
  <si>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</si>
  <si>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</si>
  <si>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</si>
  <si>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</si>
  <si>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</si>
  <si>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</si>
  <si>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</si>
  <si>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</si>
  <si>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</si>
  <si>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</si>
  <si>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</si>
  <si>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</si>
  <si>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</si>
  <si>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</si>
  <si>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</si>
  <si>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</si>
  <si>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</si>
  <si>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</si>
  <si>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</si>
  <si>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</si>
  <si>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</si>
  <si>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</si>
  <si>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</si>
  <si>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</si>
  <si>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</si>
  <si>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</si>
  <si>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</si>
  <si>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</si>
  <si>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</si>
  <si>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</si>
  <si>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</si>
  <si>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</si>
  <si>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</si>
  <si>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</si>
  <si>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</si>
  <si>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</si>
  <si>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</si>
  <si>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</si>
  <si>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</si>
  <si>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</si>
  <si>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</si>
  <si>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</si>
  <si>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</si>
  <si>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</si>
  <si>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</si>
  <si>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</si>
  <si>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</si>
  <si>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</si>
  <si>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</si>
  <si>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</si>
  <si>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</si>
  <si>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</si>
  <si>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</si>
  <si>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</si>
  <si>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</si>
  <si>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</si>
  <si>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</si>
  <si>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</si>
  <si>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</si>
  <si>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</si>
  <si>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</si>
  <si>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</si>
  <si>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</si>
  <si>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</si>
  <si>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</si>
  <si>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</si>
  <si>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</si>
  <si>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</si>
  <si>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</si>
  <si>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</si>
  <si>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</si>
  <si>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</si>
  <si>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</si>
  <si>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</si>
  <si>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</si>
  <si>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</si>
  <si>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</si>
  <si>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</si>
  <si>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</si>
  <si>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</si>
  <si>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</si>
  <si>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</si>
  <si>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</si>
  <si>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</si>
  <si>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</si>
  <si>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</si>
  <si>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</si>
  <si>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</si>
  <si>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</si>
  <si>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</si>
  <si>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</si>
  <si>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</si>
  <si>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</si>
  <si>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</si>
  <si>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</si>
  <si>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</si>
  <si>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</si>
  <si>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</si>
  <si>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</si>
  <si>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</si>
  <si>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</si>
  <si>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</si>
  <si>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</si>
  <si>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</si>
  <si>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</si>
  <si>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</si>
  <si>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</si>
  <si>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</si>
  <si>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</si>
  <si>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</si>
  <si>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</si>
  <si>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</si>
  <si>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</si>
  <si>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</si>
  <si>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</si>
  <si>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</si>
  <si>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</si>
  <si>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</si>
  <si>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</si>
  <si>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</si>
  <si>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</si>
  <si>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</si>
  <si>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</si>
  <si>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</si>
  <si>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</si>
  <si>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</si>
  <si>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</si>
  <si>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</si>
  <si>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</si>
  <si>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</si>
  <si>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</si>
  <si>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</si>
  <si>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</si>
  <si>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</si>
  <si>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</si>
  <si>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</si>
  <si>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</si>
  <si>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</si>
  <si>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</si>
  <si>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</si>
  <si>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</si>
  <si>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</si>
  <si>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</si>
  <si>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</si>
  <si>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</si>
  <si>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</si>
  <si>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</si>
  <si>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</si>
  <si>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</si>
  <si>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</si>
  <si>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</si>
  <si>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</si>
  <si>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</si>
  <si>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</si>
  <si>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</si>
  <si>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</si>
  <si>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</si>
  <si>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</si>
  <si>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</si>
  <si>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</si>
  <si>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</si>
  <si>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</si>
  <si>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</si>
  <si>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</si>
  <si>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</si>
  <si>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</si>
  <si>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</si>
  <si>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</si>
  <si>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</si>
  <si>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</si>
  <si>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</si>
  <si>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</si>
  <si>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</si>
  <si>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</si>
  <si>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</si>
  <si>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</si>
  <si>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</si>
  <si>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</si>
  <si>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</si>
  <si>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</si>
  <si>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</si>
  <si>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</si>
  <si>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</si>
  <si>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</si>
  <si>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</si>
  <si>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</si>
  <si>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</si>
  <si>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</si>
  <si>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</si>
  <si>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</si>
  <si>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</si>
  <si>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</si>
  <si>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</si>
  <si>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</si>
  <si>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</si>
  <si>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</si>
  <si>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</si>
  <si>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</si>
  <si>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</si>
  <si>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</si>
  <si>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</si>
  <si>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</si>
  <si>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</si>
  <si>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</si>
  <si>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</si>
  <si>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</si>
  <si>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</si>
  <si>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</si>
  <si>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</si>
  <si>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</si>
  <si>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</si>
  <si>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</si>
  <si>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</si>
  <si>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</si>
  <si>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</si>
  <si>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</si>
  <si>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</si>
  <si>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</si>
  <si>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</si>
  <si>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</si>
  <si>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</si>
  <si>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</si>
  <si>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</si>
  <si>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</si>
  <si>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</si>
  <si>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</si>
  <si>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</si>
  <si>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</si>
  <si>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</si>
  <si>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</si>
  <si>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</si>
  <si>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</si>
  <si>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</si>
  <si>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</si>
  <si>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</si>
  <si>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</si>
  <si>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</si>
  <si>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</si>
  <si>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</si>
  <si>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</si>
  <si>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</si>
  <si>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</si>
  <si>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</si>
  <si>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</si>
  <si>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</si>
  <si>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</si>
  <si>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</si>
  <si>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</si>
  <si>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</si>
  <si>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</si>
  <si>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</si>
  <si>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</si>
  <si>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</si>
  <si>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</si>
  <si>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</si>
  <si>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</si>
  <si>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</si>
  <si>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</si>
  <si>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</si>
  <si>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</si>
  <si>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</si>
  <si>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</si>
  <si>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</si>
  <si>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</si>
  <si>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</si>
  <si>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</si>
  <si>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</si>
  <si>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</si>
  <si>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</si>
  <si>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</si>
  <si>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</si>
  <si>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</si>
  <si>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</si>
  <si>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</si>
  <si>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</si>
  <si>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</si>
  <si>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</si>
  <si>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</si>
  <si>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</si>
  <si>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</si>
  <si>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</si>
  <si>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</si>
  <si>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</si>
  <si>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</si>
  <si>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</si>
  <si>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</si>
  <si>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</si>
  <si>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</si>
  <si>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</si>
  <si>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</si>
  <si>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</si>
  <si>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</si>
  <si>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</si>
  <si>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</si>
  <si>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</si>
  <si>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</si>
  <si>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</si>
  <si>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</si>
  <si>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</si>
  <si>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</si>
  <si>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</si>
  <si>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</si>
  <si>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</si>
  <si>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</si>
  <si>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</si>
  <si>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</si>
  <si>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</si>
  <si>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</si>
  <si>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</si>
  <si>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</si>
  <si>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</si>
  <si>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</si>
  <si>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</si>
  <si>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</si>
  <si>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</si>
  <si>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</si>
  <si>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</si>
  <si>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</si>
  <si>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</si>
  <si>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</si>
  <si>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</si>
  <si>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</si>
  <si>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</si>
  <si>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</si>
  <si>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</si>
  <si>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</si>
  <si>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</si>
  <si>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</si>
  <si>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</si>
  <si>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</si>
  <si>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</si>
  <si>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</si>
  <si>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</si>
  <si>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</si>
  <si>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</si>
  <si>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</si>
  <si>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</si>
  <si>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</si>
  <si>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</si>
  <si>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</si>
  <si>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</si>
  <si>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</si>
  <si>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</si>
  <si>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</si>
  <si>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</si>
  <si>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</si>
  <si>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</si>
  <si>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</si>
  <si>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</si>
  <si>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</si>
  <si>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</si>
  <si>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</si>
  <si>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</si>
  <si>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</si>
  <si>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</si>
  <si>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</si>
  <si>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</si>
  <si>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</si>
  <si>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</si>
  <si>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</si>
  <si>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</si>
  <si>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</si>
  <si>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</si>
  <si>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</si>
  <si>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</si>
  <si>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</si>
  <si>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</si>
  <si>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</si>
  <si>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</si>
  <si>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</si>
  <si>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</si>
  <si>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</si>
  <si>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</si>
  <si>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</si>
  <si>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</si>
  <si>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</si>
  <si>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</si>
  <si>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</si>
  <si>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</si>
  <si>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</si>
  <si>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</si>
  <si>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</si>
  <si>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</si>
  <si>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</si>
  <si>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</si>
  <si>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</si>
  <si>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</si>
  <si>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</si>
  <si>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</si>
  <si>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</si>
  <si>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</si>
  <si>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</si>
  <si>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</si>
  <si>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</si>
  <si>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</si>
  <si>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</si>
  <si>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</si>
  <si>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</si>
  <si>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</si>
  <si>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</si>
  <si>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</si>
  <si>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</si>
  <si>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</si>
  <si>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</si>
  <si>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</si>
  <si>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</si>
  <si>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</si>
  <si>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</si>
  <si>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</si>
  <si>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</si>
  <si>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</si>
  <si>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</si>
  <si>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</si>
  <si>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</si>
  <si>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</si>
  <si>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</si>
  <si>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</si>
  <si>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</si>
  <si>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</si>
  <si>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</si>
  <si>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</si>
  <si>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</si>
  <si>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</si>
  <si>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</si>
  <si>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</si>
  <si>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</si>
  <si>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</si>
  <si>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</si>
  <si>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</si>
  <si>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</si>
  <si>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</si>
  <si>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</si>
  <si>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</si>
  <si>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</si>
  <si>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</si>
  <si>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</si>
  <si>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</si>
  <si>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</si>
  <si>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</si>
  <si>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</si>
  <si>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</si>
  <si>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</si>
  <si>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</si>
  <si>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</si>
  <si>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</si>
  <si>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</si>
  <si>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</si>
  <si>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</si>
  <si>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</si>
  <si>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</si>
  <si>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</si>
  <si>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</si>
  <si>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</si>
  <si>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</si>
  <si>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</si>
  <si>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</si>
  <si>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</si>
  <si>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</si>
  <si>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</si>
  <si>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</si>
  <si>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</si>
  <si>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</si>
  <si>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</si>
  <si>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</si>
  <si>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</si>
  <si>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</si>
  <si>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</si>
  <si>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</si>
  <si>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</si>
  <si>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</si>
  <si>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</si>
  <si>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</si>
  <si>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</si>
  <si>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</si>
  <si>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</si>
  <si>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</si>
  <si>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</si>
  <si>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</si>
  <si>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</si>
  <si>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</si>
  <si>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</si>
  <si>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</si>
  <si>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</si>
  <si>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</si>
  <si>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</si>
  <si>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</si>
  <si>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</si>
  <si>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</si>
  <si>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</si>
  <si>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</si>
  <si>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</si>
  <si>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</si>
  <si>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</si>
  <si>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</si>
  <si>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</si>
  <si>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</si>
  <si>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</si>
  <si>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</si>
  <si>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</si>
  <si>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</si>
  <si>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</si>
  <si>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</si>
  <si>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</si>
  <si>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</si>
  <si>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</si>
  <si>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</si>
  <si>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</si>
  <si>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</si>
  <si>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</si>
  <si>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</si>
  <si>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</si>
  <si>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</si>
  <si>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</si>
  <si>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</si>
  <si>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</si>
  <si>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</si>
  <si>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</si>
  <si>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</si>
  <si>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</si>
  <si>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</si>
  <si>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</si>
  <si>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</si>
  <si>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</si>
  <si>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</si>
  <si>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</si>
  <si>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</si>
  <si>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</si>
  <si>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</si>
  <si>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</si>
  <si>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</si>
  <si>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</si>
  <si>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</si>
  <si>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</si>
  <si>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</si>
  <si>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</si>
  <si>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</si>
  <si>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</si>
  <si>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</si>
  <si>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</si>
  <si>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</si>
  <si>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</si>
  <si>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</si>
  <si>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</si>
  <si>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</si>
  <si>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</si>
  <si>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</si>
  <si>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</si>
  <si>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</si>
  <si>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</si>
  <si>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</si>
  <si>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</si>
  <si>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</si>
  <si>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</si>
  <si>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</si>
  <si>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</si>
  <si>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</si>
  <si>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</si>
  <si>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</si>
  <si>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</si>
  <si>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</si>
  <si>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</si>
  <si>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</si>
  <si>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</si>
  <si>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</si>
  <si>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</si>
  <si>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</si>
  <si>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</si>
  <si>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</si>
  <si>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</si>
  <si>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</si>
  <si>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</si>
  <si>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</si>
  <si>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</si>
  <si>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</si>
  <si>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</si>
  <si>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</si>
  <si>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</si>
  <si>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</si>
  <si>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</si>
  <si>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</si>
  <si>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</si>
  <si>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</si>
  <si>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</si>
  <si>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</si>
  <si>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</si>
  <si>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</si>
  <si>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</si>
  <si>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</si>
  <si>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</si>
  <si>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</si>
  <si>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</si>
  <si>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</si>
  <si>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</si>
  <si>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</si>
  <si>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</si>
  <si>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</si>
  <si>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</si>
  <si>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</si>
  <si>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</si>
  <si>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</si>
  <si>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</si>
  <si>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</si>
  <si>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</si>
  <si>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</si>
  <si>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</si>
  <si>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</si>
  <si>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</si>
  <si>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</si>
  <si>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</si>
  <si>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</si>
  <si>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</si>
  <si>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</si>
  <si>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</si>
  <si>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</si>
  <si>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</si>
  <si>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</si>
  <si>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</si>
  <si>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</si>
  <si>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</si>
  <si>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</si>
  <si>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</si>
  <si>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</si>
  <si>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</si>
  <si>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</si>
  <si>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</si>
  <si>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</si>
  <si>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</si>
  <si>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</si>
  <si>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</si>
  <si>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</si>
  <si>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</si>
  <si>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</si>
  <si>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</si>
  <si>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</si>
  <si>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</si>
  <si>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</si>
  <si>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</si>
  <si>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</si>
  <si>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</si>
  <si>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</si>
  <si>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</si>
  <si>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</si>
  <si>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</si>
  <si>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</si>
  <si>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</si>
  <si>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</si>
  <si>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</si>
  <si>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</si>
  <si>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</si>
  <si>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</si>
  <si>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</si>
  <si>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</si>
  <si>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</si>
  <si>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</si>
  <si>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</si>
  <si>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</si>
  <si>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</si>
  <si>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</si>
  <si>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</si>
  <si>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</si>
  <si>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</si>
  <si>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</si>
  <si>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</si>
  <si>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</si>
  <si>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</si>
  <si>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</si>
  <si>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</si>
  <si>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</si>
  <si>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</si>
  <si>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</si>
  <si>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</si>
  <si>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</si>
  <si>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</si>
  <si>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</si>
  <si>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</si>
  <si>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</si>
  <si>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</si>
  <si>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</si>
  <si>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</si>
  <si>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</si>
  <si>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</si>
  <si>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</si>
  <si>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</si>
  <si>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</si>
  <si>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</si>
  <si>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</si>
  <si>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</si>
  <si>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</si>
  <si>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</si>
  <si>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</si>
  <si>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</si>
  <si>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</si>
  <si>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</si>
  <si>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</si>
  <si>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</si>
  <si>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</si>
  <si>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</si>
  <si>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</si>
  <si>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</si>
  <si>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</si>
  <si>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</si>
  <si>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</si>
  <si>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</si>
  <si>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</si>
  <si>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</si>
  <si>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</si>
  <si>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</si>
  <si>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</si>
  <si>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</si>
  <si>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</si>
  <si>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</si>
  <si>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</si>
  <si>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</si>
  <si>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</si>
  <si>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</si>
  <si>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</si>
  <si>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</si>
  <si>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</si>
  <si>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</si>
  <si>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</si>
  <si>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</si>
  <si>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</si>
  <si>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</si>
  <si>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</si>
  <si>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</si>
  <si>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</si>
  <si>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</si>
  <si>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</si>
  <si>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</si>
  <si>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</si>
  <si>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</si>
  <si>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</si>
  <si>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</si>
  <si>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</si>
  <si>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</si>
  <si>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</si>
  <si>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</si>
  <si>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</si>
  <si>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</si>
  <si>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</si>
  <si>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</si>
  <si>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</si>
  <si>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</si>
  <si>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</si>
  <si>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</si>
  <si>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</si>
  <si>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</si>
  <si>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</si>
  <si>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</si>
  <si>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</si>
  <si>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</si>
  <si>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</si>
  <si>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</si>
  <si>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</si>
  <si>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</si>
  <si>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</si>
  <si>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</si>
  <si>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</si>
  <si>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</si>
  <si>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</si>
  <si>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</si>
  <si>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</si>
  <si>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</si>
  <si>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</si>
  <si>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</si>
  <si>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</si>
  <si>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</si>
  <si>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</si>
  <si>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</si>
  <si>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</si>
  <si>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</si>
  <si>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</si>
  <si>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</si>
  <si>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</si>
  <si>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</si>
  <si>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</si>
  <si>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</si>
  <si>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</si>
  <si>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</si>
  <si>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</si>
  <si>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</si>
  <si>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</si>
  <si>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</si>
  <si>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</si>
  <si>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</si>
  <si>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</si>
  <si>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</si>
  <si>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</si>
  <si>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</si>
  <si>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</si>
  <si>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</si>
  <si>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</si>
  <si>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</si>
  <si>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</si>
  <si>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</si>
  <si>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</si>
  <si>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</si>
  <si>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</si>
  <si>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</si>
  <si>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</si>
  <si>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</si>
  <si>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</si>
  <si>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</si>
  <si>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</si>
  <si>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</si>
  <si>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</si>
  <si>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</si>
  <si>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</si>
  <si>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</si>
  <si>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</si>
  <si>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</si>
  <si>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</si>
  <si>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</si>
  <si>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</si>
  <si>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</si>
  <si>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</si>
  <si>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</si>
  <si>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</si>
  <si>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</si>
  <si>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</si>
  <si>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</si>
  <si>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</si>
  <si>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</si>
  <si>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</si>
  <si>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</si>
  <si>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</si>
  <si>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</si>
  <si>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</si>
  <si>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</si>
  <si>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</si>
  <si>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</si>
  <si>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</si>
  <si>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</si>
  <si>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</si>
  <si>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</si>
  <si>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</si>
  <si>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</si>
  <si>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</si>
  <si>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</si>
  <si>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</si>
  <si>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</si>
  <si>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</si>
  <si>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</si>
  <si>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</si>
  <si>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</si>
  <si>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</si>
  <si>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</si>
  <si>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</si>
  <si>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</si>
  <si>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</si>
  <si>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</si>
  <si>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</si>
  <si>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</si>
  <si>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</si>
  <si>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</si>
  <si>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</si>
  <si>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</si>
  <si>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</si>
  <si>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</si>
  <si>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</si>
  <si>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</si>
  <si>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</si>
  <si>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</si>
  <si>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</si>
  <si>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</si>
  <si>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</si>
  <si>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</si>
  <si>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</si>
  <si>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</si>
  <si>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</si>
  <si>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</si>
  <si>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</si>
  <si>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</si>
  <si>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</si>
  <si>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</si>
  <si>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</si>
  <si>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</si>
  <si>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</si>
  <si>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</si>
  <si>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</si>
  <si>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</si>
  <si>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</si>
  <si>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</si>
  <si>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</si>
  <si>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</si>
  <si>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</si>
  <si>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</si>
  <si>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</si>
  <si>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</si>
  <si>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</si>
  <si>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</si>
  <si>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</si>
  <si>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</si>
  <si>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</si>
  <si>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</si>
  <si>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</si>
  <si>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</si>
  <si>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</si>
  <si>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</si>
  <si>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</si>
  <si>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</si>
  <si>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</si>
  <si>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</si>
  <si>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</si>
  <si>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</si>
  <si>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</si>
  <si>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</si>
  <si>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</si>
  <si>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</si>
  <si>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</si>
  <si>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</si>
  <si>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</si>
  <si>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</si>
  <si>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</si>
  <si>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</si>
  <si>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</si>
  <si>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</si>
  <si>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</si>
  <si>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</si>
  <si>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</si>
  <si>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</si>
  <si>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</si>
  <si>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</si>
  <si>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</si>
  <si>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</si>
  <si>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</si>
  <si>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</si>
  <si>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</si>
  <si>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</si>
  <si>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</si>
  <si>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</si>
  <si>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</si>
  <si>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</si>
  <si>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</si>
  <si>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</si>
  <si>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</si>
  <si>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</si>
  <si>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</si>
  <si>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</si>
  <si>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</si>
  <si>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</si>
  <si>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</si>
  <si>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</si>
  <si>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</si>
  <si>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</si>
  <si>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</si>
  <si>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</si>
  <si>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</si>
  <si>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</si>
  <si>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</si>
  <si>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</si>
  <si>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</si>
  <si>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</si>
  <si>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</si>
  <si>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</si>
  <si>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</si>
  <si>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</si>
  <si>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</si>
  <si>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</si>
  <si>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</si>
  <si>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</si>
  <si>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</si>
  <si>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</si>
  <si>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</si>
  <si>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</si>
  <si>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</si>
  <si>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</si>
  <si>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</si>
  <si>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</si>
  <si>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</si>
  <si>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</si>
  <si>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</si>
  <si>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</si>
  <si>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</si>
  <si>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</si>
  <si>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</si>
  <si>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</si>
  <si>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</si>
  <si>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</si>
  <si>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</si>
  <si>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</si>
  <si>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</si>
  <si>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</si>
  <si>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</si>
  <si>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</si>
  <si>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</si>
  <si>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</si>
  <si>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</si>
  <si>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</si>
  <si>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</si>
  <si>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</si>
  <si>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</si>
  <si>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</si>
  <si>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</si>
  <si>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</si>
  <si>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</si>
  <si>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</si>
  <si>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</si>
  <si>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</si>
  <si>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</si>
  <si>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</si>
  <si>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</si>
  <si>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</si>
  <si>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</si>
  <si>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</si>
  <si>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</si>
  <si>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</si>
  <si>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</si>
  <si>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</si>
  <si>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</si>
  <si>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</si>
  <si>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</si>
  <si>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</si>
  <si>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</si>
  <si>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</si>
  <si>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</si>
  <si>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</si>
  <si>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</si>
  <si>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</si>
  <si>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</si>
  <si>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</si>
  <si>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</si>
  <si>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</si>
  <si>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</si>
  <si>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</si>
  <si>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</si>
  <si>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</si>
  <si>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</si>
  <si>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</si>
  <si>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</si>
  <si>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</si>
  <si>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</si>
  <si>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</si>
  <si>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</si>
  <si>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</si>
  <si>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</si>
  <si>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</si>
  <si>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</si>
  <si>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</si>
  <si>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</si>
  <si>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</si>
  <si>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</si>
  <si>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</si>
  <si>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</si>
  <si>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</si>
  <si>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</si>
  <si>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</si>
  <si>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</si>
  <si>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</si>
  <si>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</si>
  <si>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</si>
  <si>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</si>
  <si>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</si>
  <si>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</si>
  <si>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</si>
  <si>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</si>
  <si>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</si>
  <si>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</si>
  <si>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</si>
  <si>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</si>
  <si>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</si>
  <si>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</si>
  <si>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</si>
  <si>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</si>
  <si>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</si>
  <si>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</si>
  <si>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</si>
  <si>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</si>
  <si>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</si>
  <si>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</si>
  <si>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</si>
  <si>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</si>
  <si>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</si>
  <si>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</si>
  <si>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</si>
  <si>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</si>
  <si>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</si>
  <si>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</si>
  <si>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</si>
  <si>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</si>
  <si>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</si>
  <si>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</si>
  <si>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</si>
  <si>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</si>
  <si>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</si>
  <si>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</si>
  <si>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</si>
  <si>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</si>
  <si>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</si>
  <si>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</si>
  <si>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</si>
  <si>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</si>
  <si>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</si>
  <si>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</si>
  <si>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</si>
  <si>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</si>
  <si>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</si>
  <si>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</si>
  <si>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</si>
  <si>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</si>
  <si>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</si>
  <si>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</si>
  <si>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</si>
  <si>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</si>
  <si>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</si>
  <si>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</si>
  <si>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</si>
  <si>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</si>
  <si>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</si>
  <si>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</si>
  <si>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</si>
  <si>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</si>
  <si>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</si>
  <si>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</si>
  <si>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</si>
  <si>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</si>
  <si>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</si>
  <si>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</si>
  <si>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</si>
  <si>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</si>
  <si>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</si>
  <si>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</si>
  <si>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</si>
  <si>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</si>
  <si>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</si>
  <si>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</si>
  <si>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</si>
  <si>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</si>
  <si>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</si>
  <si>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</si>
  <si>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</si>
  <si>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</si>
  <si>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</si>
  <si>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</si>
  <si>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</si>
  <si>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</si>
  <si>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</si>
  <si>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</si>
  <si>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</si>
  <si>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</si>
  <si>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</si>
  <si>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</si>
  <si>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</si>
  <si>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</si>
  <si>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</si>
  <si>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</si>
  <si>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</si>
  <si>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</si>
  <si>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</si>
  <si>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</si>
  <si>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</si>
  <si>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</si>
  <si>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</si>
  <si>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</si>
  <si>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</si>
  <si>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</si>
  <si>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</si>
  <si>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</si>
  <si>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</si>
  <si>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</si>
  <si>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</si>
  <si>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</si>
  <si>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</si>
  <si>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</si>
  <si>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</si>
  <si>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</si>
  <si>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</si>
  <si>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</si>
  <si>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</si>
  <si>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</si>
  <si>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</si>
  <si>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</si>
  <si>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</si>
  <si>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</si>
  <si>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</si>
  <si>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</si>
  <si>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</si>
  <si>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</si>
  <si>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</si>
  <si>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</si>
  <si>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</si>
  <si>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</si>
  <si>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</si>
  <si>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</si>
  <si>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</si>
  <si>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</si>
  <si>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</si>
  <si>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</si>
  <si>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</si>
  <si>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</si>
  <si>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</si>
  <si>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</si>
  <si>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</si>
  <si>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</si>
  <si>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</si>
  <si>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</si>
  <si>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</si>
  <si>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</si>
  <si>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</si>
  <si>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</si>
  <si>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</si>
  <si>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</si>
  <si>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</si>
  <si>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</si>
  <si>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</si>
  <si>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</si>
  <si>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</si>
  <si>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</si>
  <si>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</si>
  <si>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</si>
  <si>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</si>
  <si>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</si>
  <si>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</si>
  <si>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</si>
  <si>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</si>
  <si>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</si>
  <si>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</si>
  <si>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</si>
  <si>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</si>
  <si>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</si>
  <si>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</si>
  <si>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</si>
  <si>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</si>
  <si>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</si>
  <si>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</si>
  <si>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</si>
  <si>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</si>
  <si>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</si>
  <si>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</si>
  <si>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</si>
  <si>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</si>
  <si>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</si>
  <si>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</si>
  <si>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</si>
  <si>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</si>
  <si>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</si>
  <si>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</si>
  <si>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</si>
  <si>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</si>
  <si>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</si>
  <si>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</si>
  <si>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</si>
  <si>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</si>
  <si>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</si>
  <si>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</si>
  <si>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</si>
  <si>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</si>
  <si>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</si>
  <si>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</si>
  <si>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</si>
  <si>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</si>
  <si>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</si>
  <si>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</si>
  <si>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</si>
  <si>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</si>
  <si>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</si>
  <si>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</si>
  <si>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</si>
  <si>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</si>
  <si>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</si>
  <si>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</si>
  <si>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</si>
  <si>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</si>
  <si>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</si>
  <si>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</si>
  <si>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</si>
  <si>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</si>
  <si>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</si>
  <si>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</si>
  <si>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</si>
  <si>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</si>
  <si>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</si>
  <si>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</si>
  <si>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</si>
  <si>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</si>
  <si>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</si>
  <si>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</si>
  <si>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</si>
  <si>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</si>
  <si>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</si>
  <si>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</si>
  <si>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</si>
  <si>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</si>
  <si>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</si>
  <si>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</si>
  <si>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</si>
  <si>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</si>
  <si>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</si>
  <si>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</si>
  <si>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</si>
  <si>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</si>
  <si>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</si>
  <si>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</si>
  <si>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</si>
  <si>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</si>
  <si>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</si>
  <si>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</si>
  <si>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</si>
  <si>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</si>
  <si>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</si>
  <si>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</si>
  <si>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</si>
  <si>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</si>
  <si>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</si>
  <si>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</si>
  <si>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</si>
  <si>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</si>
  <si>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</si>
  <si>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</si>
  <si>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</si>
  <si>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</si>
  <si>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</si>
  <si>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</si>
  <si>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</si>
  <si>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</si>
  <si>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</si>
  <si>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</si>
  <si>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</si>
  <si>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</si>
  <si>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</si>
  <si>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</si>
  <si>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</si>
  <si>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</si>
  <si>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</si>
  <si>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</si>
  <si>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</si>
  <si>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</si>
  <si>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</si>
  <si>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</si>
  <si>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</si>
  <si>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</si>
  <si>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</si>
  <si>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</si>
  <si>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</si>
  <si>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</si>
  <si>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</si>
  <si>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</si>
  <si>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</si>
  <si>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</si>
  <si>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</si>
  <si>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</si>
  <si>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</si>
  <si>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</si>
  <si>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</si>
  <si>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</si>
  <si>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</si>
  <si>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</si>
  <si>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</si>
  <si>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</si>
  <si>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</si>
  <si>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</si>
  <si>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</si>
  <si>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</si>
  <si>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</si>
  <si>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</si>
  <si>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</si>
  <si>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</si>
  <si>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</si>
  <si>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</si>
  <si>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</si>
  <si>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</si>
  <si>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</si>
  <si>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</si>
  <si>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</si>
  <si>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</si>
  <si>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</si>
  <si>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</si>
  <si>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</si>
  <si>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</si>
  <si>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</si>
  <si>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</si>
  <si>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</si>
  <si>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</si>
  <si>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</si>
  <si>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</si>
  <si>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</si>
  <si>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</si>
  <si>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</si>
  <si>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</si>
  <si>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</si>
  <si>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</si>
  <si>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</si>
  <si>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</si>
  <si>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</si>
  <si>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</si>
  <si>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</si>
  <si>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</si>
  <si>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</si>
  <si>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</si>
  <si>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</si>
  <si>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</si>
  <si>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</si>
  <si>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</si>
  <si>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</si>
  <si>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</si>
  <si>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</si>
  <si>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</si>
  <si>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</si>
  <si>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</si>
  <si>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</si>
  <si>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</si>
  <si>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</si>
  <si>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</si>
  <si>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</si>
  <si>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</si>
  <si>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</si>
  <si>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</si>
  <si>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</si>
  <si>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</si>
  <si>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</si>
  <si>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</si>
  <si>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</si>
  <si>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</si>
  <si>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</si>
  <si>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</si>
  <si>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</si>
  <si>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</si>
  <si>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</si>
  <si>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</si>
  <si>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</si>
  <si>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</si>
  <si>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</si>
  <si>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</si>
  <si>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</si>
  <si>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</si>
  <si>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</si>
  <si>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</si>
  <si>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</si>
  <si>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</si>
  <si>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</si>
  <si>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</si>
  <si>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</si>
  <si>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</si>
  <si>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</si>
  <si>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</si>
  <si>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</si>
  <si>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</si>
  <si>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</si>
  <si>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</si>
  <si>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</si>
  <si>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</si>
  <si>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</si>
  <si>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</si>
  <si>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</si>
  <si>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</si>
  <si>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</si>
  <si>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</si>
  <si>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</si>
  <si>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</si>
  <si>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</si>
  <si>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</si>
  <si>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</si>
  <si>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</si>
  <si>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</si>
  <si>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</si>
  <si>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</si>
  <si>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</si>
  <si>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</si>
  <si>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</si>
  <si>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</si>
  <si>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</si>
  <si>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</si>
  <si>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</si>
  <si>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</si>
  <si>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</si>
  <si>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</si>
  <si>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</si>
  <si>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</si>
  <si>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</si>
  <si>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</si>
  <si>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</si>
  <si>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</si>
  <si>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</si>
  <si>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</si>
  <si>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</si>
  <si>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</si>
  <si>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</si>
  <si>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</si>
  <si>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</si>
  <si>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</si>
  <si>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</si>
  <si>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</si>
  <si>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</si>
  <si>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</si>
  <si>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</si>
  <si>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</si>
  <si>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</si>
  <si>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</si>
  <si>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</si>
  <si>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</si>
  <si>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</si>
  <si>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</si>
  <si>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</si>
  <si>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</si>
  <si>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</si>
  <si>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</si>
  <si>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</si>
  <si>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</si>
  <si>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</si>
  <si>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</si>
  <si>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</si>
  <si>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</si>
  <si>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</si>
  <si>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</si>
  <si>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</si>
  <si>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</si>
  <si>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</si>
  <si>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</si>
  <si>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</si>
  <si>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</si>
  <si>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</si>
  <si>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</si>
  <si>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</si>
  <si>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</si>
  <si>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</si>
  <si>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</si>
  <si>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</si>
  <si>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</si>
  <si>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</si>
  <si>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</si>
  <si>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</si>
  <si>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</si>
  <si>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</si>
  <si>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</si>
  <si>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</si>
  <si>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</si>
  <si>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</si>
  <si>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</si>
  <si>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</si>
  <si>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</si>
  <si>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</si>
  <si>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</si>
  <si>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</si>
  <si>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</si>
  <si>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</si>
  <si>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</si>
  <si>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</si>
  <si>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</si>
  <si>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</si>
  <si>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</si>
  <si>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</si>
  <si>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</si>
  <si>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</si>
  <si>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</si>
  <si>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</si>
  <si>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</si>
  <si>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</si>
  <si>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</si>
  <si>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</si>
  <si>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</si>
  <si>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</si>
  <si>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</si>
  <si>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</si>
  <si>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</si>
  <si>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</si>
  <si>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</si>
  <si>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</si>
  <si>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</si>
  <si>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</si>
  <si>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</si>
  <si>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</si>
  <si>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</si>
  <si>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</si>
  <si>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</si>
  <si>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</si>
  <si>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</si>
  <si>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</si>
  <si>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</si>
  <si>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</si>
  <si>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</si>
  <si>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</si>
  <si>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</si>
  <si>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</si>
  <si>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</si>
  <si>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</si>
  <si>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</si>
  <si>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</si>
  <si>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</si>
  <si>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</si>
  <si>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</si>
  <si>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</si>
  <si>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</si>
  <si>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</si>
  <si>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</si>
  <si>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</si>
  <si>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</si>
  <si>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</si>
  <si>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</si>
  <si>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</si>
  <si>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</si>
  <si>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</si>
  <si>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</si>
  <si>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</si>
  <si>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</si>
  <si>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</si>
  <si>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</si>
  <si>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</si>
  <si>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</si>
  <si>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</si>
  <si>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</si>
  <si>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</si>
  <si>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</si>
  <si>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</si>
  <si>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</si>
  <si>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</si>
  <si>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</si>
  <si>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</si>
  <si>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</si>
  <si>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</si>
  <si>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</si>
  <si>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</si>
  <si>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</si>
  <si>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</si>
  <si>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</si>
  <si>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</si>
  <si>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</si>
  <si>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</si>
  <si>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</si>
  <si>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</si>
  <si>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</si>
  <si>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</si>
  <si>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</si>
  <si>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</si>
  <si>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</si>
  <si>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</si>
  <si>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</si>
  <si>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</si>
  <si>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</si>
  <si>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</si>
  <si>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</si>
  <si>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</si>
  <si>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</si>
  <si>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</si>
  <si>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</si>
  <si>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</si>
  <si>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</si>
  <si>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</si>
  <si>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</si>
  <si>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</si>
  <si>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</si>
  <si>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</si>
  <si>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</si>
  <si>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</si>
  <si>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</si>
  <si>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</si>
  <si>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</si>
  <si>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</si>
  <si>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</si>
  <si>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</si>
  <si>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</si>
  <si>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</si>
  <si>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</si>
  <si>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</si>
  <si>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</si>
  <si>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</si>
  <si>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</si>
  <si>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</si>
  <si>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</si>
  <si>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</si>
  <si>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</si>
  <si>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</si>
  <si>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</si>
  <si>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</si>
  <si>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</si>
  <si>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</si>
  <si>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</si>
  <si>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</si>
  <si>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</si>
  <si>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</si>
  <si>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</si>
  <si>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</si>
  <si>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</si>
  <si>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</si>
  <si>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</si>
  <si>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</si>
  <si>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</si>
  <si>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</si>
  <si>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</si>
  <si>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</si>
  <si>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</si>
  <si>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</si>
  <si>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</si>
  <si>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</si>
  <si>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</si>
  <si>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</si>
  <si>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</si>
  <si>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</si>
  <si>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</si>
  <si>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</si>
  <si>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</si>
  <si>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</si>
  <si>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</si>
  <si>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</si>
  <si>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</si>
  <si>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</si>
  <si>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</si>
  <si>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</si>
  <si>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</si>
  <si>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</si>
  <si>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</si>
  <si>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</si>
  <si>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</si>
  <si>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</si>
  <si>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</si>
  <si>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</si>
  <si>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</si>
  <si>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</si>
  <si>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</si>
  <si>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</si>
  <si>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</si>
  <si>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</si>
  <si>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</si>
  <si>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</si>
  <si>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</si>
  <si>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</si>
  <si>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</si>
  <si>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</si>
  <si>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</si>
  <si>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</si>
  <si>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</si>
  <si>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</si>
  <si>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</si>
  <si>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</si>
  <si>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</si>
  <si>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</si>
  <si>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</si>
  <si>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</si>
  <si>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</si>
  <si>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</si>
  <si>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</si>
  <si>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</si>
  <si>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</si>
  <si>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</si>
  <si>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</si>
  <si>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</si>
  <si>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</si>
  <si>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</si>
  <si>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</si>
  <si>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</si>
  <si>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</si>
  <si>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</si>
  <si>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</si>
  <si>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</si>
  <si>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</si>
  <si>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</si>
  <si>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</si>
  <si>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</si>
  <si>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</si>
  <si>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</si>
  <si>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</si>
  <si>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</si>
  <si>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</si>
  <si>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</si>
  <si>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</si>
  <si>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</si>
  <si>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</si>
  <si>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</si>
  <si>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</si>
  <si>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</si>
  <si>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</si>
  <si>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</si>
  <si>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</si>
  <si>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</si>
  <si>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</si>
  <si>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</si>
  <si>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</si>
  <si>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</si>
  <si>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</si>
  <si>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</si>
  <si>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</si>
  <si>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</si>
  <si>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</si>
  <si>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</si>
  <si>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</si>
  <si>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</si>
  <si>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</si>
  <si>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</si>
  <si>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</si>
  <si>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</si>
  <si>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</si>
  <si>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</si>
  <si>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</si>
  <si>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</si>
  <si>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</si>
  <si>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</si>
  <si>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</si>
  <si>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</si>
  <si>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</si>
  <si>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</si>
  <si>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</si>
  <si>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</si>
  <si>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</si>
  <si>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</si>
  <si>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</si>
  <si>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</si>
  <si>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</si>
  <si>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</si>
  <si>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</si>
  <si>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</si>
  <si>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</si>
  <si>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</si>
  <si>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</si>
  <si>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</si>
  <si>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</si>
  <si>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</si>
  <si>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</si>
  <si>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</si>
  <si>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</si>
  <si>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</si>
  <si>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</si>
  <si>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</si>
  <si>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</si>
  <si>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</si>
  <si>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</si>
  <si>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</si>
  <si>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</si>
  <si>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</si>
  <si>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</si>
  <si>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</si>
  <si>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</si>
  <si>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</si>
  <si>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</si>
  <si>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</si>
  <si>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</si>
  <si>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</si>
  <si>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</si>
  <si>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</si>
  <si>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</si>
  <si>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</si>
  <si>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</si>
  <si>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</si>
  <si>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</si>
  <si>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</si>
  <si>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</si>
  <si>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</si>
  <si>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</si>
  <si>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</si>
  <si>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</si>
  <si>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</si>
  <si>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</si>
  <si>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</si>
  <si>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</si>
  <si>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</si>
  <si>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</si>
  <si>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</si>
  <si>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</si>
  <si>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</si>
  <si>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</si>
  <si>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</si>
  <si>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</si>
  <si>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</si>
  <si>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</si>
  <si>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</si>
  <si>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</si>
  <si>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</si>
  <si>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</si>
  <si>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</si>
  <si>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</si>
  <si>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</si>
  <si>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</si>
  <si>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</si>
  <si>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</si>
  <si>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</si>
  <si>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</si>
  <si>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</si>
  <si>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</si>
  <si>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</si>
  <si>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</si>
  <si>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</si>
  <si>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</si>
  <si>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</si>
  <si>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</si>
  <si>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</si>
  <si>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</si>
  <si>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</si>
  <si>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</si>
  <si>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</si>
  <si>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</si>
  <si>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</si>
  <si>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</si>
  <si>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</si>
  <si>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</si>
  <si>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</si>
  <si>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</si>
  <si>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</si>
  <si>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</si>
  <si>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</si>
  <si>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</si>
  <si>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</si>
  <si>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</si>
  <si>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</si>
  <si>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</si>
  <si>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</si>
  <si>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</si>
  <si>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</si>
  <si>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</si>
  <si>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</si>
  <si>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</si>
  <si>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</si>
  <si>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</si>
  <si>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</si>
  <si>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</si>
  <si>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</si>
  <si>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</si>
  <si>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</si>
  <si>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</si>
  <si>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</si>
  <si>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</si>
  <si>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</si>
  <si>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</si>
  <si>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</si>
  <si>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</si>
  <si>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</si>
  <si>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</si>
  <si>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</si>
  <si>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</si>
  <si>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</si>
  <si>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</si>
  <si>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</si>
  <si>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</si>
  <si>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</si>
  <si>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</si>
  <si>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</si>
  <si>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</si>
  <si>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</si>
  <si>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</si>
  <si>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</si>
  <si>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</si>
  <si>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</si>
  <si>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</si>
  <si>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</si>
  <si>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</si>
  <si>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</si>
  <si>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</si>
  <si>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</si>
  <si>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</si>
  <si>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</si>
  <si>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</si>
  <si>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</si>
  <si>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</si>
  <si>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</si>
  <si>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</si>
  <si>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</si>
  <si>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</si>
  <si>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</si>
  <si>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</si>
  <si>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</si>
  <si>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</si>
  <si>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</si>
  <si>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</si>
  <si>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</si>
  <si>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</si>
  <si>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</si>
  <si>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</si>
  <si>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</si>
  <si>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</si>
  <si>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</si>
  <si>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</si>
  <si>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</si>
  <si>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</si>
  <si>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</si>
  <si>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</si>
  <si>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</si>
  <si>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</si>
  <si>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</si>
  <si>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</si>
  <si>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</si>
  <si>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</si>
  <si>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</si>
  <si>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</si>
  <si>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</si>
  <si>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</si>
  <si>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</si>
  <si>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</si>
  <si>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</si>
  <si>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</si>
  <si>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</si>
  <si>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</si>
  <si>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</si>
  <si>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</si>
  <si>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</si>
  <si>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</si>
  <si>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</si>
  <si>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</si>
  <si>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</si>
  <si>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</si>
  <si>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</si>
  <si>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</si>
  <si>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</si>
  <si>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</si>
  <si>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</si>
  <si>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</si>
  <si>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</si>
  <si>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</si>
  <si>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</si>
  <si>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</si>
  <si>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</si>
  <si>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</si>
  <si>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</si>
  <si>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</si>
  <si>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</si>
  <si>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</si>
  <si>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</si>
  <si>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</si>
  <si>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</si>
  <si>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</si>
  <si>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</si>
  <si>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</si>
  <si>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</si>
  <si>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</si>
  <si>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</si>
  <si>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</si>
  <si>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</si>
  <si>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</si>
  <si>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</si>
  <si>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</si>
  <si>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</si>
  <si>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</si>
  <si>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</si>
  <si>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</si>
  <si>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</si>
  <si>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</si>
  <si>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</si>
  <si>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</si>
  <si>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</si>
  <si>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</si>
  <si>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</si>
  <si>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</si>
  <si>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</si>
  <si>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</si>
  <si>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</si>
  <si>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</si>
  <si>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</si>
  <si>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</si>
  <si>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</si>
  <si>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</si>
  <si>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</si>
  <si>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</si>
  <si>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</si>
  <si>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</si>
  <si>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</si>
  <si>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</si>
  <si>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</si>
  <si>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</si>
  <si>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</si>
  <si>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</si>
  <si>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</si>
  <si>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</si>
  <si>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</si>
  <si>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</si>
  <si>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</si>
  <si>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</si>
  <si>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</si>
  <si>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</si>
  <si>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</si>
  <si>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</si>
  <si>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</si>
  <si>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</si>
  <si>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</si>
  <si>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</si>
  <si>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</si>
  <si>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</si>
  <si>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</si>
  <si>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</si>
  <si>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</si>
  <si>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</si>
  <si>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</si>
  <si>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</si>
  <si>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</si>
  <si>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</si>
  <si>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</si>
  <si>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</si>
  <si>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</si>
  <si>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</si>
  <si>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</si>
  <si>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</si>
  <si>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</si>
  <si>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</si>
  <si>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</si>
  <si>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</si>
  <si>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</si>
  <si>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</si>
  <si>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</si>
  <si>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</si>
  <si>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</si>
  <si>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</si>
  <si>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</si>
  <si>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</si>
  <si>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</si>
  <si>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</si>
  <si>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</si>
  <si>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</si>
  <si>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</si>
  <si>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</si>
  <si>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</si>
  <si>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</si>
  <si>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</si>
  <si>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</si>
  <si>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</si>
  <si>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</si>
  <si>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</si>
  <si>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</si>
  <si>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</si>
  <si>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</si>
  <si>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</si>
  <si>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</si>
  <si>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</si>
  <si>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</si>
  <si>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</si>
  <si>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</si>
  <si>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</si>
  <si>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</si>
  <si>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</si>
  <si>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</si>
  <si>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</si>
  <si>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</si>
  <si>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</si>
  <si>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</si>
  <si>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</si>
  <si>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</si>
  <si>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</si>
  <si>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</si>
  <si>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</si>
  <si>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</si>
  <si>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</si>
  <si>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</si>
  <si>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</si>
  <si>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</si>
  <si>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</si>
  <si>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</si>
  <si>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</si>
  <si>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</si>
  <si>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</si>
  <si>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</si>
  <si>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</si>
  <si>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</si>
  <si>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</si>
  <si>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</si>
  <si>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</si>
  <si>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</si>
  <si>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</si>
  <si>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</si>
  <si>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</si>
  <si>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</si>
  <si>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</si>
  <si>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</si>
  <si>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</si>
  <si>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</si>
  <si>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</si>
  <si>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</si>
  <si>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</si>
  <si>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</si>
  <si>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</si>
  <si>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</si>
  <si>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</si>
  <si>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</si>
  <si>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</si>
  <si>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</si>
  <si>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</si>
  <si>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</si>
  <si>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</si>
  <si>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</si>
  <si>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</si>
  <si>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</si>
  <si>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</si>
  <si>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</si>
  <si>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</si>
  <si>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</si>
  <si>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</si>
  <si>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</si>
  <si>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</si>
  <si>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</si>
  <si>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</si>
  <si>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</si>
  <si>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</si>
  <si>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</si>
  <si>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</si>
  <si>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</si>
  <si>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</si>
  <si>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</si>
  <si>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</si>
  <si>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</si>
  <si>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</si>
  <si>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</si>
  <si>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</si>
  <si>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</si>
  <si>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</si>
  <si>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</si>
  <si>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</si>
  <si>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</si>
  <si>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</si>
  <si>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</si>
  <si>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</si>
  <si>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</si>
  <si>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</si>
  <si>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</si>
  <si>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</si>
  <si>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</si>
  <si>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</si>
  <si>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</si>
  <si>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</si>
  <si>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</si>
  <si>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</si>
  <si>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</si>
  <si>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</si>
  <si>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</si>
  <si>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</si>
  <si>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</si>
  <si>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</si>
  <si>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</si>
  <si>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</si>
  <si>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</si>
  <si>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</si>
  <si>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</si>
  <si>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</si>
  <si>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</si>
  <si>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</si>
  <si>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</si>
  <si>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</si>
  <si>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</si>
  <si>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</si>
  <si>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</si>
  <si>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</si>
  <si>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</si>
  <si>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</si>
  <si>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</si>
  <si>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</si>
  <si>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</si>
  <si>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</si>
  <si>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</si>
  <si>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</si>
  <si>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</si>
  <si>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</si>
  <si>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</si>
  <si>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</si>
  <si>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</si>
  <si>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</si>
  <si>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</si>
  <si>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</si>
  <si>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</si>
  <si>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</si>
  <si>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</si>
  <si>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</si>
  <si>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</si>
  <si>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</si>
  <si>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</si>
  <si>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</si>
  <si>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</si>
  <si>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</si>
  <si>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</si>
  <si>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</si>
  <si>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</si>
  <si>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</si>
  <si>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</si>
  <si>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</si>
  <si>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</si>
  <si>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</si>
  <si>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</si>
  <si>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</si>
  <si>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</si>
  <si>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</si>
  <si>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</si>
  <si>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</si>
  <si>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</si>
  <si>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</si>
  <si>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</si>
  <si>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</si>
  <si>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</si>
  <si>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</si>
  <si>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</si>
  <si>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</si>
  <si>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</si>
  <si>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</si>
  <si>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</si>
  <si>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</si>
  <si>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</si>
  <si>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</si>
  <si>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</si>
  <si>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</si>
  <si>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</si>
  <si>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</si>
  <si>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</si>
  <si>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</si>
  <si>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</si>
  <si>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</si>
  <si>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</si>
  <si>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</si>
  <si>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</si>
  <si>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</si>
  <si>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</si>
  <si>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</si>
  <si>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</si>
  <si>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</si>
  <si>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</si>
  <si>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</si>
  <si>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</si>
  <si>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</si>
  <si>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</si>
  <si>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</si>
  <si>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</si>
  <si>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</si>
  <si>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</si>
  <si>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</si>
  <si>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</si>
  <si>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</si>
  <si>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</si>
  <si>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</si>
  <si>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</si>
  <si>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</si>
  <si>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</si>
  <si>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</si>
  <si>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</si>
  <si>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</si>
  <si>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</si>
  <si>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</si>
  <si>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</si>
  <si>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</si>
  <si>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</si>
  <si>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</si>
  <si>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</si>
  <si>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</si>
  <si>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</si>
  <si>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</si>
  <si>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</si>
  <si>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</si>
  <si>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</si>
  <si>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</si>
  <si>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</si>
  <si>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</si>
  <si>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</si>
  <si>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</si>
  <si>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</si>
  <si>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</si>
  <si>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</si>
  <si>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</si>
  <si>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</si>
  <si>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</si>
  <si>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</si>
  <si>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</si>
  <si>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</si>
  <si>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</si>
  <si>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</si>
  <si>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</si>
  <si>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</si>
  <si>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</si>
  <si>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</si>
  <si>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</si>
  <si>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</si>
  <si>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</si>
  <si>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</si>
  <si>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</si>
  <si>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</si>
  <si>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</si>
  <si>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</si>
  <si>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</si>
  <si>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</si>
  <si>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</si>
  <si>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</si>
  <si>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</si>
  <si>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</si>
  <si>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</si>
  <si>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</si>
  <si>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</si>
  <si>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</si>
  <si>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</si>
  <si>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</si>
  <si>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</si>
  <si>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</si>
  <si>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</si>
  <si>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</si>
  <si>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</si>
  <si>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</si>
  <si>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</si>
  <si>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</si>
  <si>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</si>
  <si>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</si>
  <si>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</si>
  <si>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</si>
  <si>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</si>
  <si>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</si>
  <si>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</si>
  <si>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</si>
  <si>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</si>
  <si>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</si>
  <si>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</si>
  <si>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</si>
  <si>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</si>
  <si>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</si>
  <si>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</si>
  <si>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</si>
  <si>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</si>
  <si>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</si>
  <si>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</si>
  <si>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</si>
  <si>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</si>
  <si>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</si>
  <si>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</si>
  <si>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</si>
  <si>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</si>
  <si>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</si>
  <si>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</si>
  <si>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</si>
  <si>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</si>
  <si>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</si>
  <si>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</si>
  <si>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</si>
  <si>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</si>
  <si>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</si>
  <si>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</si>
  <si>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</si>
  <si>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</si>
  <si>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</si>
  <si>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</si>
  <si>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</si>
  <si>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</si>
  <si>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</si>
  <si>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</si>
  <si>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</si>
  <si>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</si>
  <si>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</si>
  <si>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</si>
  <si>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</si>
  <si>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</si>
  <si>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</si>
  <si>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</si>
  <si>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</si>
  <si>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</si>
  <si>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</si>
  <si>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</si>
  <si>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</si>
  <si>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</si>
  <si>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</si>
  <si>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</si>
  <si>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</si>
  <si>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</si>
  <si>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</si>
  <si>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</si>
  <si>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</si>
  <si>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</si>
  <si>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</si>
  <si>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</si>
  <si>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</si>
  <si>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</si>
  <si>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</si>
  <si>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</si>
  <si>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</si>
  <si>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</si>
  <si>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</si>
  <si>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</si>
  <si>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</si>
  <si>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</si>
  <si>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</si>
  <si>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</si>
  <si>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</si>
  <si>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</si>
  <si>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</si>
  <si>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</si>
  <si>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</si>
  <si>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</si>
  <si>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</si>
  <si>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</si>
  <si>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</si>
  <si>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</si>
  <si>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</si>
  <si>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</si>
  <si>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</si>
  <si>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</si>
  <si>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</si>
  <si>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</si>
  <si>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</si>
  <si>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</si>
  <si>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</si>
  <si>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</si>
  <si>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</si>
  <si>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</si>
  <si>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</si>
  <si>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</si>
  <si>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</si>
  <si>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</si>
  <si>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</si>
  <si>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</si>
  <si>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</si>
  <si>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</si>
  <si>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</si>
  <si>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</si>
  <si>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</si>
  <si>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</si>
  <si>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</si>
  <si>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</si>
  <si>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</si>
  <si>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</si>
  <si>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</si>
  <si>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</si>
  <si>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</si>
  <si>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</si>
  <si>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</si>
  <si>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</si>
  <si>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</si>
  <si>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</si>
  <si>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</si>
  <si>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</si>
  <si>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</si>
  <si>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</si>
  <si>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</si>
  <si>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</si>
  <si>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</si>
  <si>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</si>
  <si>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</si>
  <si>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</si>
  <si>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</si>
  <si>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</si>
  <si>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</si>
  <si>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</si>
  <si>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</si>
  <si>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</si>
  <si>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</si>
  <si>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</si>
  <si>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</si>
  <si>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</si>
  <si>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</si>
  <si>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</si>
  <si>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</si>
  <si>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</si>
  <si>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</si>
  <si>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</si>
  <si>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</si>
  <si>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</si>
  <si>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</si>
  <si>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</si>
  <si>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</si>
  <si>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</si>
  <si>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</si>
  <si>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</si>
  <si>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</si>
  <si>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</si>
  <si>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</si>
  <si>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</si>
  <si>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</si>
  <si>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</si>
  <si>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</si>
  <si>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</si>
  <si>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</si>
  <si>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</si>
  <si>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</si>
  <si>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</si>
  <si>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</si>
  <si>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</si>
  <si>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</si>
  <si>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</si>
  <si>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</si>
  <si>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</si>
  <si>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</si>
  <si>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</si>
  <si>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</si>
  <si>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</si>
  <si>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</si>
  <si>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</si>
  <si>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</si>
  <si>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</si>
  <si>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</si>
  <si>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</si>
  <si>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</si>
  <si>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</si>
  <si>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</si>
  <si>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</si>
  <si>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</si>
  <si>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</si>
  <si>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</si>
  <si>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</si>
  <si>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</si>
  <si>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</si>
  <si>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</si>
  <si>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</si>
  <si>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</si>
  <si>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</si>
  <si>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</si>
  <si>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</si>
  <si>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</si>
  <si>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</si>
  <si>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</si>
  <si>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</si>
  <si>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</si>
  <si>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</si>
  <si>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</si>
  <si>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</si>
  <si>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</si>
  <si>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</si>
  <si>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</si>
  <si>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</si>
  <si>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</si>
  <si>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</si>
  <si>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</si>
  <si>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</si>
  <si>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</si>
  <si>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</si>
  <si>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</si>
  <si>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</si>
  <si>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</si>
  <si>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</si>
  <si>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</si>
  <si>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</si>
  <si>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</si>
  <si>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</si>
  <si>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</si>
  <si>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</si>
  <si>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</si>
  <si>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</si>
  <si>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</si>
  <si>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</si>
  <si>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</si>
  <si>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</si>
  <si>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</si>
  <si>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</si>
  <si>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</si>
  <si>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</si>
  <si>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</si>
  <si>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</si>
  <si>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</si>
  <si>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</si>
  <si>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</si>
  <si>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</si>
  <si>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</si>
  <si>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</si>
  <si>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</si>
  <si>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</si>
  <si>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</si>
  <si>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</si>
  <si>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</si>
  <si>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</si>
  <si>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</si>
  <si>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</si>
  <si>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</si>
  <si>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</si>
  <si>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</si>
  <si>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</si>
  <si>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</si>
  <si>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</si>
  <si>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</si>
  <si>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</si>
  <si>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</si>
  <si>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</si>
  <si>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</si>
  <si>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</si>
  <si>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</si>
  <si>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</si>
  <si>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</si>
  <si>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</si>
  <si>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</si>
  <si>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</si>
  <si>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</si>
  <si>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</si>
  <si>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</si>
  <si>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</si>
  <si>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</si>
  <si>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</si>
  <si>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</si>
  <si>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</si>
  <si>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</si>
  <si>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</si>
  <si>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</si>
  <si>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</si>
  <si>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</si>
  <si>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</si>
  <si>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</si>
  <si>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</si>
  <si>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</si>
  <si>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</si>
  <si>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</si>
  <si>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</si>
  <si>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</si>
  <si>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</si>
  <si>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</si>
  <si>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</si>
  <si>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</si>
  <si>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</si>
  <si>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</si>
  <si>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</si>
  <si>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</si>
  <si>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</si>
  <si>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</si>
  <si>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</si>
  <si>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</si>
  <si>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</si>
  <si>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</si>
  <si>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</si>
  <si>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</si>
  <si>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</si>
  <si>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</si>
  <si>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</si>
  <si>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</si>
  <si>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</si>
  <si>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</si>
  <si>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</si>
  <si>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</si>
  <si>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</si>
  <si>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</si>
  <si>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</si>
  <si>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</si>
  <si>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</si>
  <si>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</si>
  <si>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</si>
  <si>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</si>
  <si>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</si>
  <si>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</si>
  <si>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</si>
  <si>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</si>
  <si>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</si>
  <si>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</si>
  <si>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</si>
  <si>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</si>
  <si>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</si>
  <si>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</si>
  <si>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</si>
  <si>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</si>
  <si>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</si>
  <si>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</si>
  <si>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</si>
  <si>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</si>
  <si>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</si>
  <si>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</si>
  <si>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</si>
  <si>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</si>
  <si>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</si>
  <si>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</si>
  <si>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</si>
  <si>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</si>
  <si>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</si>
  <si>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</si>
  <si>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</si>
  <si>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</si>
  <si>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</si>
  <si>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</si>
  <si>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</si>
  <si>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</si>
  <si>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</si>
  <si>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</si>
  <si>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</si>
  <si>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</si>
  <si>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</si>
  <si>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</si>
  <si>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</si>
  <si>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</si>
  <si>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</si>
  <si>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</si>
  <si>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</si>
  <si>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</si>
  <si>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</si>
  <si>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</si>
  <si>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</si>
  <si>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</si>
  <si>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</si>
  <si>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</si>
  <si>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</si>
  <si>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</si>
  <si>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</si>
  <si>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</si>
  <si>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</si>
  <si>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</si>
  <si>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</si>
  <si>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</si>
  <si>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</si>
  <si>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</si>
  <si>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</si>
  <si>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</si>
  <si>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</si>
  <si>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</si>
  <si>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</si>
  <si>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</si>
  <si>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</si>
  <si>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</si>
  <si>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</si>
  <si>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</si>
  <si>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</si>
  <si>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</si>
  <si>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</si>
  <si>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</si>
  <si>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</si>
  <si>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</si>
  <si>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</si>
  <si>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</si>
  <si>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</si>
  <si>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</si>
  <si>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</si>
  <si>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</si>
  <si>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</si>
  <si>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</si>
  <si>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</si>
  <si>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</si>
  <si>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</si>
  <si>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</si>
  <si>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</si>
  <si>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</si>
  <si>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</si>
  <si>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</si>
  <si>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</si>
  <si>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</si>
  <si>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</si>
  <si>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</si>
  <si>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</si>
  <si>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</si>
  <si>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</si>
  <si>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</si>
  <si>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</si>
  <si>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</si>
  <si>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</si>
  <si>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</si>
  <si>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</si>
  <si>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</si>
  <si>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</si>
  <si>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</si>
  <si>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</si>
  <si>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</si>
  <si>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</si>
  <si>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</si>
  <si>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</si>
  <si>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</si>
  <si>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</si>
  <si>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</si>
  <si>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</si>
  <si>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</si>
  <si>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</si>
  <si>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</si>
  <si>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</si>
  <si>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</si>
  <si>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</si>
  <si>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</si>
  <si>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</si>
  <si>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</si>
  <si>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</si>
  <si>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</si>
  <si>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</si>
  <si>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</si>
  <si>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</si>
  <si>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</si>
  <si>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</si>
  <si>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</si>
  <si>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</si>
  <si>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</si>
  <si>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</si>
  <si>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</si>
  <si>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</si>
  <si>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</si>
  <si>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</si>
  <si>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</si>
  <si>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</si>
  <si>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</si>
  <si>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</si>
  <si>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</si>
  <si>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</si>
  <si>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</si>
  <si>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</si>
  <si>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</si>
  <si>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</si>
  <si>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</si>
  <si>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</si>
  <si>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</si>
  <si>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</si>
  <si>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</si>
  <si>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</si>
  <si>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</si>
  <si>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</si>
  <si>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</si>
  <si>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</si>
  <si>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</si>
  <si>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</si>
  <si>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</si>
  <si>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</si>
  <si>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</si>
  <si>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</si>
  <si>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</si>
  <si>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</si>
  <si>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</si>
  <si>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</si>
  <si>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</si>
  <si>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</si>
  <si>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</si>
  <si>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</si>
  <si>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</si>
  <si>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</si>
  <si>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</si>
  <si>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</si>
  <si>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</si>
  <si>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</si>
  <si>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</si>
  <si>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</si>
  <si>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</si>
  <si>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</si>
  <si>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</si>
  <si>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</si>
  <si>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</si>
  <si>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</si>
  <si>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</si>
  <si>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</si>
  <si>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</si>
  <si>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</si>
  <si>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</si>
  <si>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</si>
  <si>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</si>
  <si>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</si>
  <si>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</si>
  <si>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</si>
  <si>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</si>
  <si>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</si>
  <si>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</si>
  <si>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</si>
  <si>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</si>
  <si>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</si>
  <si>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</si>
  <si>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</si>
  <si>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</si>
  <si>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</si>
  <si>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</si>
  <si>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</si>
  <si>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</si>
  <si>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</si>
  <si>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</si>
  <si>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</si>
  <si>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</si>
  <si>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</si>
  <si>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</si>
  <si>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</si>
  <si>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</si>
  <si>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</si>
  <si>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</si>
  <si>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</si>
  <si>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</si>
  <si>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</si>
  <si>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</si>
  <si>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</si>
  <si>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</si>
  <si>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</si>
  <si>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</si>
  <si>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</si>
  <si>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</si>
  <si>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</si>
  <si>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</si>
  <si>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</si>
  <si>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</si>
  <si>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</si>
  <si>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</si>
  <si>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</si>
  <si>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</si>
  <si>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</si>
  <si>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</si>
  <si>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</si>
  <si>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</si>
  <si>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</si>
  <si>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</si>
  <si>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</si>
  <si>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</si>
  <si>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</si>
  <si>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</si>
  <si>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</si>
  <si>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</si>
  <si>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</si>
  <si>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</si>
  <si>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</si>
  <si>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</si>
  <si>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</si>
  <si>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</si>
  <si>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</si>
  <si>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</si>
  <si>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</si>
  <si>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</si>
  <si>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</si>
  <si>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</si>
  <si>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</si>
  <si>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</si>
  <si>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</si>
  <si>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</si>
  <si>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</si>
  <si>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</si>
  <si>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</si>
  <si>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</si>
  <si>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</si>
  <si>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</si>
  <si>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</si>
  <si>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</si>
  <si>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</si>
  <si>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</si>
  <si>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</si>
  <si>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</si>
  <si>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</si>
  <si>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</si>
  <si>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</si>
  <si>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</si>
  <si>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</si>
  <si>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</si>
  <si>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</si>
  <si>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</si>
  <si>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</si>
  <si>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</si>
  <si>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</si>
  <si>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</si>
  <si>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</si>
  <si>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</si>
  <si>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</si>
  <si>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</si>
  <si>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</si>
  <si>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</si>
  <si>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</si>
  <si>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</si>
  <si>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</si>
  <si>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</si>
  <si>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</si>
  <si>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</si>
  <si>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</si>
  <si>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</si>
  <si>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</si>
  <si>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</si>
  <si>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</si>
  <si>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</si>
  <si>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</si>
  <si>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</si>
  <si>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</si>
  <si>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</si>
  <si>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</si>
  <si>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</si>
  <si>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</si>
  <si>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</si>
  <si>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</si>
  <si>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</si>
  <si>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</si>
  <si>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</si>
  <si>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</si>
  <si>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</si>
  <si>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</si>
  <si>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</si>
  <si>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</si>
  <si>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</si>
  <si>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</si>
  <si>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</si>
  <si>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</si>
  <si>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</si>
  <si>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</si>
  <si>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</si>
  <si>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</si>
  <si>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</si>
  <si>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</si>
  <si>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</si>
  <si>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</si>
  <si>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</si>
  <si>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</si>
  <si>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</si>
  <si>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</si>
  <si>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</si>
  <si>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</si>
  <si>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</si>
  <si>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</si>
  <si>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</si>
  <si>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</si>
  <si>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</si>
  <si>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</si>
  <si>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</si>
  <si>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</si>
  <si>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</si>
  <si>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</si>
  <si>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</si>
  <si>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</si>
  <si>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</si>
  <si>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</si>
  <si>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</si>
  <si>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</si>
  <si>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</si>
  <si>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</si>
  <si>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</si>
  <si>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</si>
  <si>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</si>
  <si>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</si>
  <si>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</si>
  <si>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</si>
  <si>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</si>
  <si>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</si>
  <si>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</si>
  <si>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</si>
  <si>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</si>
  <si>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</si>
  <si>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</si>
  <si>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</si>
  <si>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</si>
  <si>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</si>
  <si>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</si>
  <si>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</si>
  <si>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</si>
  <si>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</si>
  <si>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</si>
  <si>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</si>
  <si>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</si>
  <si>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</si>
  <si>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</si>
  <si>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</si>
  <si>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</si>
  <si>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</si>
  <si>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</si>
  <si>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</si>
  <si>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</si>
  <si>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</si>
  <si>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</si>
  <si>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</si>
  <si>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</si>
  <si>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</si>
  <si>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</si>
  <si>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</si>
  <si>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</si>
  <si>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</si>
  <si>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</si>
  <si>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</si>
  <si>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</si>
  <si>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</si>
  <si>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</si>
  <si>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</si>
  <si>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</si>
  <si>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</si>
  <si>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</si>
  <si>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</si>
  <si>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</si>
  <si>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</si>
  <si>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</si>
  <si>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</si>
  <si>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</si>
  <si>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</si>
  <si>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</si>
  <si>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</si>
  <si>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</si>
  <si>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</si>
  <si>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</si>
  <si>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</si>
  <si>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</si>
  <si>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</si>
  <si>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</si>
  <si>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</si>
  <si>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</si>
  <si>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</si>
  <si>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</si>
  <si>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</si>
  <si>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</si>
  <si>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</si>
  <si>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</si>
  <si>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</si>
  <si>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</si>
  <si>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</si>
  <si>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</si>
  <si>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</si>
  <si>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</si>
  <si>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</si>
  <si>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</si>
  <si>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</si>
  <si>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</si>
  <si>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</si>
  <si>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</si>
  <si>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</si>
  <si>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</si>
  <si>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</si>
  <si>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</si>
  <si>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</si>
  <si>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</si>
  <si>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</si>
  <si>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</si>
  <si>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</si>
  <si>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</si>
  <si>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</si>
  <si>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</si>
  <si>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</si>
  <si>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</si>
  <si>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</si>
  <si>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</si>
  <si>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</si>
  <si>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</si>
  <si>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</si>
  <si>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</si>
  <si>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</si>
  <si>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</si>
  <si>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</si>
  <si>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</si>
  <si>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</si>
  <si>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</si>
  <si>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</si>
  <si>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</si>
  <si>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</si>
  <si>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</si>
  <si>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</si>
  <si>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</si>
  <si>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</si>
  <si>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</si>
  <si>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</si>
  <si>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</si>
  <si>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</si>
  <si>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</si>
  <si>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</si>
  <si>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</si>
  <si>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</si>
  <si>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</si>
  <si>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</si>
  <si>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</si>
  <si>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</si>
  <si>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</si>
  <si>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</si>
  <si>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</si>
  <si>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</si>
  <si>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</si>
  <si>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</si>
  <si>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</si>
  <si>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</si>
  <si>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</si>
  <si>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</si>
  <si>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</si>
  <si>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</si>
  <si>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</si>
  <si>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</si>
  <si>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</si>
  <si>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</si>
  <si>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</si>
  <si>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</si>
  <si>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</si>
  <si>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</si>
  <si>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</si>
  <si>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</si>
  <si>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</si>
  <si>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</si>
  <si>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</si>
  <si>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</si>
  <si>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</si>
  <si>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</si>
  <si>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</si>
  <si>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</si>
  <si>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</si>
  <si>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</si>
  <si>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</si>
  <si>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</si>
  <si>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</si>
  <si>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</si>
  <si>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</si>
  <si>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</si>
  <si>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</si>
  <si>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</si>
  <si>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</si>
  <si>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</si>
  <si>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</si>
  <si>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</si>
  <si>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</si>
  <si>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</si>
  <si>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</si>
  <si>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</si>
  <si>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</si>
  <si>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</si>
  <si>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</si>
  <si>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</si>
  <si>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</si>
  <si>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</si>
  <si>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</si>
  <si>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</si>
  <si>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</si>
  <si>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</si>
  <si>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</si>
  <si>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</si>
  <si>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</si>
  <si>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</si>
  <si>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</si>
  <si>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</si>
  <si>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</si>
  <si>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</si>
  <si>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</si>
  <si>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</si>
  <si>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</si>
  <si>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</si>
  <si>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</si>
  <si>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</si>
  <si>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</si>
  <si>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</si>
  <si>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</si>
  <si>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</si>
  <si>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</si>
  <si>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</si>
  <si>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</si>
  <si>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</si>
  <si>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</si>
  <si>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</si>
  <si>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</si>
  <si>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</si>
  <si>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</si>
  <si>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</si>
  <si>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</si>
  <si>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</si>
  <si>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</si>
  <si>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</si>
  <si>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</si>
  <si>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</si>
  <si>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</si>
  <si>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</si>
  <si>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</si>
  <si>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</si>
  <si>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</si>
  <si>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</si>
  <si>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</si>
  <si>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</si>
  <si>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</si>
  <si>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</si>
  <si>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</si>
  <si>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</si>
  <si>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</si>
  <si>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</si>
  <si>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</si>
  <si>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</si>
  <si>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</si>
  <si>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</si>
  <si>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</si>
  <si>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</si>
  <si>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</si>
  <si>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</si>
  <si>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</si>
  <si>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</si>
  <si>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</si>
  <si>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</si>
  <si>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</si>
  <si>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</si>
  <si>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</si>
  <si>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</si>
  <si>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</si>
  <si>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</si>
  <si>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</si>
  <si>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</si>
  <si>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</si>
  <si>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</si>
  <si>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</si>
  <si>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</si>
  <si>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</si>
  <si>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</si>
  <si>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</si>
  <si>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</si>
  <si>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</si>
  <si>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</si>
  <si>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</si>
  <si>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</si>
  <si>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</si>
  <si>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</si>
  <si>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</si>
  <si>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</si>
  <si>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</si>
  <si>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</si>
  <si>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</si>
  <si>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</si>
  <si>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</si>
  <si>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</si>
  <si>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</si>
  <si>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</si>
  <si>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</si>
  <si>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</si>
  <si>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</si>
  <si>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</si>
  <si>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</si>
  <si>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</si>
  <si>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</si>
  <si>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</si>
  <si>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</si>
  <si>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</si>
  <si>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</si>
  <si>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</si>
  <si>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</si>
  <si>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</si>
  <si>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</si>
  <si>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</si>
  <si>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</si>
  <si>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</si>
  <si>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</si>
  <si>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</si>
  <si>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</si>
  <si>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</si>
  <si>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</si>
  <si>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</si>
  <si>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</si>
  <si>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</si>
  <si>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</si>
  <si>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</si>
  <si>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</si>
  <si>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</si>
  <si>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</si>
  <si>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</si>
  <si>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</si>
  <si>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</si>
  <si>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</si>
  <si>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</si>
  <si>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</si>
  <si>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</si>
  <si>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</si>
  <si>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</si>
  <si>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</si>
  <si>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</si>
  <si>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</si>
  <si>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</si>
  <si>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</si>
  <si>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</si>
  <si>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</si>
  <si>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</si>
  <si>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</si>
  <si>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</si>
  <si>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</si>
  <si>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</si>
  <si>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</si>
  <si>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</si>
  <si>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</si>
  <si>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</si>
  <si>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</si>
  <si>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</si>
  <si>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</si>
  <si>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</si>
  <si>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</si>
  <si>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</si>
  <si>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</si>
  <si>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</si>
  <si>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</si>
  <si>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</si>
  <si>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</si>
  <si>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</si>
  <si>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</si>
  <si>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</si>
  <si>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</si>
  <si>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</si>
  <si>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</si>
  <si>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</si>
  <si>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</si>
  <si>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</si>
  <si>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</si>
  <si>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</si>
  <si>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</si>
  <si>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</si>
  <si>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</si>
  <si>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</si>
  <si>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</si>
  <si>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</si>
  <si>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</si>
  <si>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</si>
  <si>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</si>
  <si>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</si>
  <si>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</si>
  <si>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</si>
  <si>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</si>
  <si>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</si>
  <si>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</si>
  <si>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</si>
  <si>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</si>
  <si>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</si>
  <si>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</si>
  <si>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</si>
  <si>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</si>
  <si>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</si>
  <si>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</si>
  <si>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</si>
  <si>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</si>
  <si>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</si>
  <si>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</si>
  <si>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</si>
  <si>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</si>
  <si>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</si>
  <si>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</si>
  <si>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</si>
  <si>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</si>
  <si>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</si>
  <si>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</si>
  <si>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</si>
  <si>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</si>
  <si>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</si>
  <si>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</si>
  <si>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</si>
  <si>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</si>
  <si>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</si>
  <si>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</si>
  <si>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</si>
  <si>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</si>
  <si>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</si>
  <si>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</si>
  <si>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</si>
  <si>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</si>
  <si>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</si>
  <si>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</si>
  <si>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</si>
  <si>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</si>
  <si>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</si>
  <si>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</si>
  <si>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</si>
  <si>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</si>
  <si>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</si>
  <si>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</si>
  <si>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</si>
  <si>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</si>
  <si>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</si>
  <si>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</si>
  <si>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</si>
  <si>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</si>
  <si>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</si>
  <si>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</si>
  <si>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</si>
  <si>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</si>
  <si>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</si>
  <si>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</si>
  <si>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</si>
  <si>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</si>
  <si>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</si>
  <si>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</si>
  <si>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</si>
  <si>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</si>
  <si>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</si>
  <si>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</si>
  <si>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</si>
  <si>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</si>
  <si>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</si>
  <si>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</si>
  <si>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</si>
  <si>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</si>
  <si>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</si>
  <si>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</si>
  <si>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</si>
  <si>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</si>
  <si>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</si>
  <si>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</si>
  <si>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</si>
  <si>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</si>
  <si>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</si>
  <si>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</si>
  <si>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</si>
  <si>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</si>
  <si>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</si>
  <si>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</si>
  <si>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</si>
  <si>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</si>
  <si>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</si>
  <si>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</si>
  <si>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</si>
  <si>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</si>
  <si>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</si>
  <si>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</si>
  <si>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</si>
  <si>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</si>
  <si>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</si>
  <si>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</si>
  <si>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</si>
  <si>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</si>
  <si>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</si>
  <si>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</si>
  <si>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</si>
  <si>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</si>
  <si>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</si>
  <si>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</si>
  <si>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</si>
  <si>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</si>
  <si>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</si>
  <si>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</si>
  <si>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</si>
  <si>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</si>
  <si>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</si>
  <si>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</si>
  <si>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</si>
  <si>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</si>
  <si>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</si>
  <si>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</si>
  <si>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</si>
  <si>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</si>
  <si>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</si>
  <si>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</si>
  <si>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</si>
  <si>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</si>
  <si>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</si>
  <si>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</si>
  <si>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</si>
  <si>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</si>
  <si>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</si>
  <si>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</si>
  <si>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</si>
  <si>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</si>
  <si>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</si>
  <si>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</si>
  <si>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</si>
  <si>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</si>
  <si>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</si>
  <si>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</si>
  <si>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</si>
  <si>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</si>
  <si>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</si>
  <si>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</si>
  <si>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</si>
  <si>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</si>
  <si>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</si>
  <si>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</si>
  <si>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</si>
  <si>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</si>
  <si>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</si>
  <si>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</si>
  <si>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</si>
  <si>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</si>
  <si>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</si>
  <si>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</si>
  <si>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</si>
  <si>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</si>
  <si>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</si>
  <si>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</si>
  <si>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</si>
  <si>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</si>
  <si>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</si>
  <si>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</si>
  <si>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</si>
  <si>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</si>
  <si>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</si>
  <si>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</si>
  <si>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</si>
  <si>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</si>
  <si>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</si>
  <si>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</si>
  <si>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</si>
  <si>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</si>
  <si>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</si>
  <si>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</si>
  <si>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</si>
  <si>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</si>
  <si>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</si>
  <si>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</si>
  <si>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</si>
  <si>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</si>
  <si>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</si>
  <si>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</si>
  <si>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</si>
  <si>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</si>
  <si>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</si>
  <si>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</si>
  <si>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</si>
  <si>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</si>
  <si>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</si>
  <si>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</si>
  <si>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</si>
  <si>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</si>
  <si>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</si>
  <si>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</si>
  <si>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</si>
  <si>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</si>
  <si>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</si>
  <si>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</si>
  <si>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</si>
  <si>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</si>
  <si>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</si>
  <si>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</si>
  <si>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</si>
  <si>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</si>
  <si>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</si>
  <si>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</si>
  <si>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</si>
  <si>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</si>
  <si>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</si>
  <si>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</si>
  <si>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</si>
  <si>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</si>
  <si>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</si>
  <si>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</si>
  <si>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</si>
  <si>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</si>
  <si>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</si>
  <si>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</si>
  <si>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</si>
  <si>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</si>
  <si>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</si>
  <si>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</si>
  <si>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</si>
  <si>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</si>
  <si>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</si>
  <si>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</si>
  <si>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</si>
  <si>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</si>
  <si>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</si>
  <si>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</si>
  <si>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</si>
  <si>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</si>
  <si>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</si>
  <si>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</si>
  <si>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</si>
  <si>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</si>
  <si>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</si>
  <si>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</si>
  <si>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</si>
  <si>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</si>
  <si>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</si>
  <si>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</si>
  <si>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</si>
  <si>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</si>
  <si>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</si>
  <si>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</si>
  <si>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</si>
  <si>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</si>
  <si>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</si>
  <si>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</si>
  <si>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</si>
  <si>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</si>
  <si>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</si>
  <si>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</si>
  <si>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</si>
  <si>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</si>
  <si>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</si>
  <si>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</si>
  <si>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</si>
  <si>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</si>
  <si>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</si>
  <si>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</si>
  <si>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</si>
  <si>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</si>
  <si>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</si>
  <si>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</si>
  <si>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</si>
  <si>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</si>
  <si>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</si>
  <si>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</si>
  <si>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</si>
  <si>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</si>
  <si>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</si>
  <si>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</si>
  <si>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</si>
  <si>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</si>
  <si>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</si>
  <si>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</si>
  <si>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</si>
  <si>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</si>
  <si>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</si>
  <si>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</si>
  <si>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</si>
  <si>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</si>
  <si>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</si>
  <si>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</si>
  <si>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</si>
  <si>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</si>
  <si>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</si>
  <si>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</si>
  <si>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</si>
  <si>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</si>
  <si>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</si>
  <si>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</si>
  <si>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</si>
  <si>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</si>
  <si>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</si>
  <si>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</si>
  <si>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</si>
  <si>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</si>
  <si>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</si>
  <si>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</si>
  <si>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</si>
  <si>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</si>
  <si>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</si>
  <si>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</si>
  <si>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</si>
  <si>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</si>
  <si>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</si>
  <si>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</si>
  <si>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</si>
  <si>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</si>
  <si>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</si>
  <si>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</si>
  <si>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</si>
  <si>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</si>
  <si>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</si>
  <si>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</si>
  <si>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</si>
  <si>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</si>
  <si>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</si>
  <si>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</si>
  <si>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</si>
  <si>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</si>
  <si>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</si>
  <si>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</si>
  <si>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</si>
  <si>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</si>
  <si>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</si>
  <si>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</si>
  <si>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</si>
  <si>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</si>
  <si>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</si>
  <si>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</si>
  <si>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</si>
  <si>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</si>
  <si>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</si>
  <si>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</si>
  <si>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</si>
  <si>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</si>
  <si>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</si>
  <si>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</si>
  <si>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</si>
  <si>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</si>
  <si>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</si>
  <si>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</si>
  <si>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</si>
  <si>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</si>
  <si>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</si>
  <si>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</si>
  <si>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</si>
  <si>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</si>
  <si>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</si>
  <si>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</si>
  <si>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</si>
  <si>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</si>
  <si>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</si>
  <si>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</si>
  <si>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</si>
  <si>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</si>
  <si>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</si>
  <si>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</si>
  <si>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</si>
  <si>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</si>
  <si>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</si>
  <si>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</si>
  <si>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</si>
  <si>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</si>
  <si>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</si>
  <si>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</si>
  <si>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</si>
  <si>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</si>
  <si>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</si>
  <si>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</si>
  <si>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</si>
  <si>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</si>
  <si>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</si>
  <si>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</si>
  <si>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</si>
  <si>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</si>
  <si>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</si>
  <si>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</si>
  <si>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</si>
  <si>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</si>
  <si>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</si>
  <si>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</si>
  <si>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</si>
  <si>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</si>
  <si>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</si>
  <si>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</si>
  <si>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</si>
  <si>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</si>
  <si>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</si>
  <si>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</si>
  <si>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</si>
  <si>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</si>
  <si>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</si>
  <si>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</si>
  <si>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</si>
  <si>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</si>
  <si>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</si>
  <si>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</si>
  <si>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</si>
  <si>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</si>
  <si>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</si>
  <si>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</si>
  <si>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</si>
  <si>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</si>
  <si>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</si>
  <si>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</si>
  <si>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</si>
  <si>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</si>
  <si>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</si>
  <si>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</si>
  <si>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</si>
  <si>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</si>
  <si>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</si>
  <si>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</si>
  <si>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</si>
  <si>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</si>
  <si>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</si>
  <si>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</si>
  <si>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</si>
  <si>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</si>
  <si>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</si>
  <si>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</si>
  <si>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</si>
  <si>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</si>
  <si>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</si>
  <si>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</si>
  <si>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</si>
  <si>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</si>
  <si>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</si>
  <si>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</si>
  <si>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</si>
  <si>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</si>
  <si>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</si>
  <si>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</si>
  <si>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</si>
  <si>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</si>
  <si>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</si>
  <si>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</si>
  <si>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</si>
  <si>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</si>
  <si>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</si>
  <si>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</si>
  <si>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</si>
  <si>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</si>
  <si>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</si>
  <si>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</si>
  <si>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</si>
  <si>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</si>
  <si>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</si>
  <si>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</si>
  <si>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</si>
  <si>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</si>
  <si>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</si>
  <si>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</si>
  <si>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</si>
  <si>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</si>
  <si>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</si>
  <si>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</si>
  <si>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</si>
  <si>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</si>
  <si>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</si>
  <si>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</si>
  <si>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</si>
  <si>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</si>
  <si>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</si>
  <si>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</si>
  <si>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</si>
  <si>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</si>
  <si>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</si>
  <si>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</si>
  <si>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</si>
  <si>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</si>
  <si>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</si>
  <si>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</si>
  <si>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</si>
  <si>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</si>
  <si>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</si>
  <si>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</si>
  <si>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</si>
  <si>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</si>
  <si>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</si>
  <si>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</si>
  <si>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</si>
  <si>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</si>
  <si>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</si>
  <si>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</si>
  <si>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</si>
  <si>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</si>
  <si>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</si>
  <si>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</si>
  <si>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</si>
  <si>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</si>
  <si>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</si>
  <si>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</si>
  <si>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</si>
  <si>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</si>
  <si>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</si>
  <si>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</si>
  <si>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</si>
  <si>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</si>
  <si>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</si>
  <si>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</si>
  <si>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</si>
  <si>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</si>
  <si>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</si>
  <si>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</si>
  <si>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</si>
  <si>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</si>
  <si>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</si>
  <si>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</si>
  <si>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</si>
  <si>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</si>
  <si>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</si>
  <si>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</si>
  <si>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</si>
  <si>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</si>
  <si>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</si>
  <si>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</si>
  <si>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</si>
  <si>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</si>
  <si>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</si>
  <si>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</si>
  <si>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</si>
  <si>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</si>
  <si>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</si>
  <si>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</si>
  <si>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</si>
  <si>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</si>
  <si>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</si>
  <si>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</si>
  <si>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</si>
  <si>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</si>
  <si>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</si>
  <si>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</si>
  <si>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</si>
  <si>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</si>
  <si>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</si>
  <si>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</si>
  <si>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</si>
  <si>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</si>
  <si>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</si>
  <si>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</si>
  <si>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</si>
  <si>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</si>
  <si>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</si>
  <si>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</si>
  <si>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</si>
  <si>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</si>
  <si>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</si>
  <si>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</si>
  <si>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</si>
  <si>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</si>
  <si>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</si>
  <si>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</si>
  <si>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</si>
  <si>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</si>
  <si>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</si>
  <si>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</si>
  <si>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</si>
  <si>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</si>
  <si>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</si>
  <si>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</si>
  <si>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</si>
  <si>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</si>
  <si>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</si>
  <si>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</si>
  <si>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</si>
  <si>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</si>
  <si>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</si>
  <si>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</si>
  <si>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</si>
  <si>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</si>
  <si>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</si>
  <si>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</si>
  <si>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</si>
  <si>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</si>
  <si>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</si>
  <si>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</si>
  <si>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</si>
  <si>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</si>
  <si>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</si>
  <si>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</si>
  <si>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</si>
  <si>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</si>
  <si>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</si>
  <si>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</si>
  <si>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</si>
  <si>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</si>
  <si>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</si>
  <si>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</si>
  <si>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</si>
  <si>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</si>
  <si>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</si>
  <si>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</si>
  <si>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</si>
  <si>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</si>
  <si>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</si>
  <si>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</si>
  <si>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</si>
  <si>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</si>
  <si>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</si>
  <si>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</si>
  <si>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</si>
  <si>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</si>
  <si>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</si>
  <si>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</si>
  <si>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</si>
  <si>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</si>
  <si>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</si>
  <si>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</si>
  <si>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</si>
  <si>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</si>
  <si>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</si>
  <si>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</si>
  <si>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</si>
  <si>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</si>
  <si>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</si>
  <si>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</si>
  <si>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</si>
  <si>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</si>
  <si>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</si>
  <si>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</si>
  <si>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</si>
  <si>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</si>
  <si>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</si>
  <si>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</si>
  <si>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</si>
  <si>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</si>
  <si>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</si>
  <si>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</si>
  <si>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</si>
  <si>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</si>
  <si>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</si>
  <si>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</si>
  <si>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</si>
  <si>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</si>
  <si>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</si>
  <si>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</si>
  <si>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</si>
  <si>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</si>
  <si>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</si>
  <si>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</si>
  <si>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</si>
  <si>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</si>
  <si>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</si>
  <si>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</si>
  <si>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</si>
  <si>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</si>
  <si>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</si>
  <si>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</si>
  <si>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</si>
  <si>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</si>
  <si>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</si>
  <si>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</si>
  <si>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</si>
  <si>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</si>
  <si>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</si>
  <si>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</si>
  <si>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</si>
  <si>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</si>
  <si>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</si>
  <si>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</si>
  <si>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</si>
  <si>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</si>
  <si>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</si>
  <si>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</si>
  <si>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</si>
  <si>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</si>
  <si>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</si>
  <si>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</si>
  <si>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</si>
  <si>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</si>
  <si>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</si>
  <si>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</si>
  <si>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</si>
  <si>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</si>
  <si>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</si>
  <si>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</si>
  <si>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</si>
  <si>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</si>
  <si>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</si>
  <si>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</si>
  <si>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</si>
  <si>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</si>
  <si>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</si>
  <si>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</si>
  <si>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</si>
  <si>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</si>
  <si>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</si>
  <si>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</si>
  <si>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</si>
  <si>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</si>
  <si>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</si>
  <si>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</si>
  <si>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</si>
  <si>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</si>
  <si>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</si>
  <si>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</si>
  <si>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</si>
  <si>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</si>
  <si>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</si>
  <si>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</si>
  <si>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</si>
  <si>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</si>
  <si>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</si>
  <si>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</si>
  <si>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</si>
  <si>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</si>
  <si>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</si>
  <si>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</si>
  <si>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</si>
  <si>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</si>
  <si>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</si>
  <si>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</si>
  <si>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</si>
  <si>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</si>
  <si>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</si>
  <si>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</si>
  <si>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</si>
  <si>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</si>
  <si>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</si>
  <si>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</si>
  <si>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</si>
  <si>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</si>
  <si>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</si>
  <si>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</si>
  <si>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</si>
  <si>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</si>
  <si>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</si>
  <si>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</si>
  <si>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</si>
  <si>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</si>
  <si>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</si>
  <si>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</si>
  <si>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</si>
  <si>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</si>
  <si>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</si>
  <si>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</si>
  <si>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</si>
  <si>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</si>
  <si>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</si>
  <si>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</si>
  <si>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</si>
  <si>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</si>
  <si>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</si>
  <si>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</si>
  <si>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</si>
  <si>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</si>
  <si>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</si>
  <si>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</si>
  <si>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</si>
  <si>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</si>
  <si>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</si>
  <si>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</si>
  <si>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</si>
  <si>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</si>
  <si>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</si>
  <si>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</si>
  <si>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</si>
  <si>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</si>
  <si>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</si>
  <si>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</si>
  <si>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</si>
  <si>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</si>
  <si>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</si>
  <si>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</si>
  <si>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</si>
  <si>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</si>
  <si>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</si>
  <si>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</si>
  <si>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</si>
  <si>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</si>
  <si>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</si>
  <si>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</si>
  <si>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</si>
  <si>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</si>
  <si>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</si>
  <si>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</si>
  <si>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</si>
  <si>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</si>
  <si>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</si>
  <si>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</si>
  <si>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</si>
  <si>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</si>
  <si>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</si>
  <si>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</si>
  <si>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</si>
  <si>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</si>
  <si>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</si>
  <si>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</si>
  <si>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</si>
  <si>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</si>
  <si>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</si>
  <si>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</si>
  <si>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</si>
  <si>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</si>
  <si>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</si>
  <si>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</si>
  <si>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</si>
  <si>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</si>
  <si>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</si>
  <si>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</si>
  <si>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</si>
  <si>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</si>
  <si>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</si>
  <si>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</si>
  <si>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</si>
  <si>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</si>
  <si>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</si>
  <si>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</si>
  <si>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</si>
  <si>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</si>
  <si>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</si>
  <si>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</si>
  <si>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</si>
  <si>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</si>
  <si>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</si>
  <si>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</si>
  <si>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</si>
  <si>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</si>
  <si>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</si>
  <si>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</si>
  <si>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</si>
  <si>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</si>
  <si>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</si>
  <si>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</si>
  <si>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</si>
  <si>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</si>
  <si>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</si>
  <si>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</si>
  <si>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</si>
  <si>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</si>
  <si>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</si>
  <si>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</si>
  <si>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</si>
  <si>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</si>
  <si>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</si>
  <si>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</si>
  <si>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</si>
  <si>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</si>
  <si>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</si>
  <si>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</si>
  <si>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</si>
  <si>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</si>
  <si>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</si>
  <si>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</si>
  <si>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</si>
  <si>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</si>
  <si>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</si>
  <si>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</si>
  <si>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</si>
  <si>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</si>
  <si>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</si>
  <si>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</si>
  <si>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</si>
  <si>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</si>
  <si>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</si>
  <si>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</si>
  <si>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</si>
  <si>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</si>
  <si>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</si>
  <si>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</si>
  <si>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</si>
  <si>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</si>
  <si>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</si>
  <si>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</si>
  <si>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</si>
  <si>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</si>
  <si>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</si>
  <si>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</si>
  <si>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</si>
  <si>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</si>
  <si>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</si>
  <si>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</si>
  <si>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</si>
  <si>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</si>
  <si>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</si>
  <si>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</si>
  <si>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</si>
  <si>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</si>
  <si>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</si>
  <si>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</si>
  <si>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</si>
  <si>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</si>
  <si>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</si>
  <si>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</si>
  <si>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</si>
  <si>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</si>
  <si>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</si>
  <si>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</si>
  <si>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</si>
  <si>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</si>
  <si>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</si>
  <si>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</si>
  <si>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</si>
  <si>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</si>
  <si>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</si>
  <si>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</si>
  <si>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</si>
  <si>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</si>
  <si>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</si>
  <si>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</si>
  <si>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</si>
  <si>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</si>
  <si>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</si>
  <si>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</si>
  <si>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</si>
  <si>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</si>
  <si>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</si>
  <si>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</si>
  <si>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</si>
  <si>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</si>
  <si>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</si>
  <si>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</si>
  <si>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</si>
  <si>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</si>
  <si>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</si>
  <si>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</si>
  <si>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</si>
  <si>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</si>
  <si>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</si>
  <si>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</si>
  <si>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</si>
  <si>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</si>
  <si>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</si>
  <si>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</si>
  <si>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</si>
  <si>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</si>
  <si>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</si>
  <si>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</si>
  <si>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</si>
  <si>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</si>
  <si>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</si>
  <si>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</si>
  <si>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</si>
  <si>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</si>
  <si>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</si>
  <si>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</si>
  <si>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</si>
  <si>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</si>
  <si>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</si>
  <si>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</si>
  <si>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</si>
  <si>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</si>
  <si>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</si>
  <si>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</si>
  <si>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</si>
  <si>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</si>
  <si>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</si>
  <si>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</si>
  <si>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</si>
  <si>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</si>
  <si>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</si>
  <si>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</si>
  <si>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</si>
  <si>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</si>
  <si>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</si>
  <si>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</si>
  <si>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</si>
  <si>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</si>
  <si>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</si>
  <si>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</si>
  <si>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</si>
  <si>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</si>
  <si>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</si>
  <si>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</si>
  <si>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</si>
  <si>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</si>
  <si>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</si>
  <si>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</si>
  <si>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</si>
  <si>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</si>
  <si>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</si>
  <si>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</si>
  <si>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</si>
  <si>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</si>
  <si>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</si>
  <si>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</si>
  <si>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</si>
  <si>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</si>
  <si>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</si>
  <si>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</si>
  <si>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</si>
  <si>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</si>
  <si>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</si>
  <si>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</si>
  <si>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</si>
  <si>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</si>
  <si>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</si>
  <si>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</si>
  <si>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</si>
  <si>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</si>
  <si>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</si>
  <si>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</si>
  <si>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</si>
  <si>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</si>
  <si>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</si>
  <si>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</si>
  <si>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</si>
  <si>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</si>
  <si>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</si>
  <si>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</si>
  <si>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</si>
  <si>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</si>
  <si>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</si>
  <si>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</si>
  <si>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</si>
  <si>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</si>
  <si>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</si>
  <si>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</si>
  <si>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</si>
  <si>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</si>
  <si>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</si>
  <si>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</si>
  <si>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</si>
  <si>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</si>
  <si>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</si>
  <si>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</si>
  <si>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</si>
  <si>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</si>
  <si>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</si>
  <si>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</si>
  <si>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</si>
  <si>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</si>
  <si>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</si>
  <si>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</si>
  <si>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</si>
  <si>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</si>
  <si>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</si>
  <si>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</si>
  <si>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</si>
  <si>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</si>
  <si>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</si>
  <si>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</si>
  <si>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</si>
  <si>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</si>
  <si>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</si>
  <si>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</si>
  <si>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</si>
  <si>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</si>
  <si>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</si>
  <si>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</si>
  <si>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</si>
  <si>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</si>
  <si>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</si>
  <si>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</si>
  <si>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</si>
  <si>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</si>
  <si>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</si>
  <si>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</si>
  <si>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</si>
  <si>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</si>
  <si>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</si>
  <si>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</si>
  <si>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</si>
  <si>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</si>
  <si>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</si>
  <si>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</si>
  <si>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</si>
  <si>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</si>
  <si>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</si>
  <si>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</si>
  <si>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</si>
  <si>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</si>
  <si>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</si>
  <si>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</si>
  <si>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</si>
  <si>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</si>
  <si>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</si>
  <si>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</si>
  <si>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</si>
  <si>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</si>
  <si>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</si>
  <si>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</si>
  <si>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</si>
  <si>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</si>
  <si>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</si>
  <si>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</si>
  <si>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</si>
  <si>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</si>
  <si>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</si>
  <si>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</si>
  <si>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</si>
  <si>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</si>
  <si>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</si>
  <si>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</si>
  <si>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</si>
  <si>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</si>
  <si>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</si>
  <si>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</si>
  <si>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</si>
  <si>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</si>
  <si>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</si>
  <si>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</si>
  <si>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</si>
  <si>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</si>
  <si>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</si>
  <si>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</si>
  <si>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</si>
  <si>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</si>
  <si>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</si>
  <si>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</si>
  <si>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</si>
  <si>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</si>
  <si>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</si>
  <si>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</si>
  <si>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</si>
  <si>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</si>
  <si>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</si>
  <si>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</si>
  <si>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</si>
  <si>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</si>
  <si>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</si>
  <si>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</si>
  <si>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</si>
  <si>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</si>
  <si>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</si>
  <si>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</si>
  <si>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</si>
  <si>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</si>
  <si>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</si>
  <si>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</si>
  <si>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</si>
  <si>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</si>
  <si>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</si>
  <si>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</si>
  <si>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</si>
  <si>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</si>
  <si>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</si>
  <si>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</si>
  <si>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</si>
  <si>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</si>
  <si>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</si>
  <si>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</si>
  <si>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</si>
  <si>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</si>
  <si>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</si>
  <si>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</si>
  <si>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</si>
  <si>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</si>
  <si>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</si>
  <si>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</si>
  <si>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</si>
  <si>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</si>
  <si>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</si>
  <si>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</si>
  <si>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</si>
  <si>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</si>
  <si>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</si>
  <si>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</si>
  <si>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</si>
  <si>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</si>
  <si>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</si>
  <si>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</si>
  <si>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</si>
  <si>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</si>
  <si>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</si>
  <si>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</si>
  <si>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</si>
  <si>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</si>
  <si>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</si>
  <si>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</si>
  <si>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</si>
  <si>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</si>
  <si>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</si>
  <si>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</si>
  <si>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</si>
  <si>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</si>
  <si>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</si>
  <si>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</si>
  <si>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</si>
  <si>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</si>
  <si>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</si>
  <si>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</si>
  <si>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</si>
  <si>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</si>
  <si>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</si>
  <si>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</si>
  <si>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</si>
  <si>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</si>
  <si>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</si>
  <si>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</si>
  <si>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</si>
  <si>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</si>
  <si>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</si>
  <si>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</si>
  <si>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</si>
  <si>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</si>
  <si>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</si>
  <si>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</si>
  <si>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</si>
  <si>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</si>
  <si>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</si>
  <si>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</si>
  <si>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</si>
  <si>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</si>
  <si>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</si>
  <si>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</si>
  <si>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</si>
  <si>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</si>
  <si>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</si>
  <si>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</si>
  <si>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</si>
  <si>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</si>
  <si>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</si>
  <si>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</si>
  <si>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</si>
  <si>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</si>
  <si>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</si>
  <si>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</si>
  <si>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</si>
  <si>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</si>
  <si>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</si>
  <si>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</si>
  <si>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</si>
  <si>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</si>
  <si>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</si>
  <si>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</si>
  <si>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</si>
  <si>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</si>
  <si>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</si>
  <si>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</si>
  <si>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</si>
  <si>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</si>
  <si>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</si>
  <si>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</si>
  <si>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</si>
  <si>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</si>
  <si>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</si>
  <si>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</si>
  <si>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</si>
  <si>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</si>
  <si>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</si>
  <si>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</si>
  <si>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</si>
  <si>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</si>
  <si>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</si>
  <si>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</si>
  <si>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</si>
  <si>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</si>
  <si>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</si>
  <si>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</si>
  <si>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</si>
  <si>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</si>
  <si>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</si>
  <si>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</si>
  <si>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</si>
  <si>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</si>
  <si>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</si>
  <si>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</si>
  <si>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</si>
  <si>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</si>
  <si>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</si>
  <si>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</si>
  <si>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</si>
  <si>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</si>
  <si>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</si>
  <si>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</si>
  <si>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</si>
  <si>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</si>
  <si>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</si>
  <si>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</si>
  <si>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</si>
  <si>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</si>
  <si>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</si>
  <si>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</si>
  <si>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</si>
  <si>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</si>
  <si>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</si>
  <si>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</si>
  <si>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</si>
  <si>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</si>
  <si>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</si>
  <si>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</si>
  <si>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</si>
  <si>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</si>
  <si>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</si>
  <si>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</si>
  <si>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</si>
  <si>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</si>
  <si>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</si>
  <si>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</si>
  <si>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</si>
  <si>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</si>
  <si>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</si>
  <si>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</si>
  <si>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</si>
  <si>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</si>
  <si>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</si>
  <si>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</si>
  <si>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</si>
  <si>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</si>
  <si>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</si>
  <si>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</si>
  <si>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</si>
  <si>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</si>
  <si>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</si>
  <si>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</si>
  <si>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</si>
  <si>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</si>
  <si>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</si>
  <si>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</si>
  <si>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</si>
  <si>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</si>
  <si>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</si>
  <si>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</si>
  <si>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</si>
  <si>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</si>
  <si>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</si>
  <si>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</si>
  <si>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</si>
  <si>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</si>
  <si>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</si>
  <si>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</si>
  <si>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</si>
  <si>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</si>
  <si>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</si>
  <si>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</si>
  <si>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</si>
  <si>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</si>
  <si>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</si>
  <si>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</si>
  <si>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</si>
  <si>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</si>
  <si>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</si>
  <si>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</si>
  <si>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</si>
  <si>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</si>
  <si>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</si>
  <si>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</si>
  <si>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</si>
  <si>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</si>
  <si>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</si>
  <si>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</si>
  <si>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</si>
  <si>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</si>
  <si>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</si>
  <si>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</si>
  <si>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</si>
  <si>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</si>
  <si>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</si>
  <si>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</si>
  <si>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</si>
  <si>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</si>
  <si>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</si>
  <si>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</si>
  <si>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</si>
  <si>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</si>
  <si>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</si>
  <si>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</si>
  <si>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</si>
  <si>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</si>
  <si>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</si>
  <si>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</si>
  <si>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</si>
  <si>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</si>
  <si>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</si>
  <si>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</si>
  <si>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</si>
  <si>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</si>
  <si>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</si>
  <si>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</si>
  <si>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</si>
  <si>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</si>
  <si>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</si>
  <si>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</si>
  <si>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</si>
  <si>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</si>
  <si>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</si>
  <si>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</si>
  <si>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</si>
  <si>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</si>
  <si>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</si>
  <si>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</si>
  <si>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</si>
  <si>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</si>
  <si>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</si>
  <si>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</si>
  <si>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</si>
  <si>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</si>
  <si>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</si>
  <si>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</si>
  <si>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</si>
  <si>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</si>
  <si>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</si>
  <si>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</si>
  <si>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</si>
  <si>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</si>
  <si>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</si>
  <si>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</si>
  <si>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</si>
  <si>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</si>
  <si>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</si>
  <si>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</si>
  <si>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</si>
  <si>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</si>
  <si>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</si>
  <si>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</si>
  <si>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</si>
  <si>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</si>
  <si>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</si>
  <si>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</si>
  <si>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</si>
  <si>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</si>
  <si>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</si>
  <si>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</si>
  <si>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</si>
  <si>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</si>
  <si>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</si>
  <si>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</si>
  <si>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</si>
  <si>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</si>
  <si>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</si>
  <si>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</si>
  <si>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</si>
  <si>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</si>
  <si>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</si>
  <si>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</si>
  <si>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</si>
  <si>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</si>
  <si>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</si>
  <si>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</si>
  <si>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</si>
  <si>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</si>
  <si>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</si>
  <si>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</si>
  <si>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</si>
  <si>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</si>
  <si>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</si>
  <si>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</si>
  <si>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</si>
  <si>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</si>
  <si>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</si>
  <si>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</si>
  <si>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</si>
  <si>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</si>
  <si>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</si>
  <si>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</si>
  <si>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</si>
  <si>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</si>
  <si>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</si>
  <si>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</si>
  <si>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</si>
  <si>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</si>
  <si>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</si>
  <si>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</si>
  <si>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</si>
  <si>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</si>
  <si>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</si>
  <si>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</si>
  <si>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</si>
  <si>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</si>
  <si>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</si>
  <si>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</si>
  <si>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</si>
  <si>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</si>
  <si>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</si>
  <si>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</si>
  <si>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</si>
  <si>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</si>
  <si>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</si>
  <si>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</si>
  <si>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</si>
  <si>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</si>
  <si>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</si>
  <si>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</si>
  <si>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</si>
  <si>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</si>
  <si>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</si>
  <si>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</si>
  <si>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</si>
  <si>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</si>
  <si>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</si>
  <si>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</si>
  <si>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</si>
  <si>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</si>
  <si>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</si>
  <si>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</si>
  <si>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</si>
  <si>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</si>
  <si>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</si>
  <si>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</si>
  <si>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</si>
  <si>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</si>
  <si>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</si>
  <si>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</si>
  <si>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</si>
  <si>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</si>
  <si>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</si>
  <si>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</si>
  <si>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</si>
  <si>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</si>
  <si>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</si>
  <si>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</si>
  <si>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</si>
  <si>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</si>
  <si>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</si>
  <si>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</si>
  <si>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</si>
  <si>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</si>
  <si>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</si>
  <si>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</si>
  <si>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</si>
  <si>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</si>
  <si>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</si>
  <si>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</si>
  <si>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</si>
  <si>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</si>
  <si>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</si>
  <si>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</si>
  <si>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</si>
  <si>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</si>
  <si>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</si>
  <si>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</si>
  <si>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</si>
  <si>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</si>
  <si>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</si>
  <si>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</si>
  <si>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</si>
  <si>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</si>
  <si>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</si>
  <si>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</si>
  <si>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</si>
  <si>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</si>
  <si>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</si>
  <si>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</si>
  <si>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</si>
  <si>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</si>
  <si>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</si>
  <si>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</si>
  <si>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</si>
  <si>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</si>
  <si>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</si>
  <si>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</si>
  <si>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</si>
  <si>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</si>
  <si>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</si>
  <si>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</si>
  <si>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</si>
  <si>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</si>
  <si>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</si>
  <si>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</si>
  <si>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</si>
  <si>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</si>
  <si>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</si>
  <si>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</si>
  <si>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</si>
  <si>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</si>
  <si>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</si>
  <si>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</si>
  <si>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</si>
  <si>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</si>
  <si>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</si>
  <si>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</si>
  <si>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</si>
  <si>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</si>
  <si>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</si>
  <si>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</si>
  <si>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</si>
  <si>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</si>
  <si>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</si>
  <si>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</si>
  <si>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</si>
  <si>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</si>
  <si>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</si>
  <si>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</si>
  <si>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</si>
  <si>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</si>
  <si>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</si>
  <si>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</si>
  <si>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</si>
  <si>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</si>
  <si>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</si>
  <si>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</si>
  <si>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</si>
  <si>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</si>
  <si>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</si>
  <si>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</si>
  <si>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</si>
  <si>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</si>
  <si>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</si>
  <si>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</si>
  <si>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</si>
  <si>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</si>
  <si>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</si>
  <si>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</si>
  <si>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</si>
  <si>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</si>
  <si>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</si>
  <si>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</si>
  <si>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</si>
  <si>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</si>
  <si>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</si>
  <si>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</si>
  <si>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</si>
  <si>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</si>
  <si>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</si>
  <si>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</si>
  <si>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</si>
  <si>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</si>
  <si>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</si>
  <si>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</si>
  <si>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</si>
  <si>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</si>
  <si>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</si>
  <si>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</si>
  <si>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</si>
  <si>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</si>
  <si>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</si>
  <si>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</si>
  <si>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</si>
  <si>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</si>
  <si>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</si>
  <si>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</si>
  <si>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</si>
  <si>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</si>
  <si>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</si>
  <si>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</si>
  <si>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</si>
  <si>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</si>
  <si>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</si>
  <si>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</si>
  <si>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</si>
  <si>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</si>
  <si>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</si>
  <si>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</si>
  <si>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</si>
  <si>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</si>
  <si>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</si>
  <si>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</si>
  <si>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</si>
  <si>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</si>
  <si>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</si>
  <si>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</si>
  <si>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</si>
  <si>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</si>
  <si>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</si>
  <si>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</si>
  <si>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</si>
  <si>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</si>
  <si>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</si>
  <si>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</si>
  <si>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</si>
  <si>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</si>
  <si>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</si>
  <si>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</si>
  <si>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</si>
  <si>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</si>
  <si>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</si>
  <si>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</si>
  <si>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</si>
  <si>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</si>
  <si>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</si>
  <si>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</si>
  <si>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</si>
  <si>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</si>
  <si>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</si>
  <si>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</si>
  <si>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</si>
  <si>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</si>
  <si>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</si>
  <si>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</si>
  <si>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</si>
  <si>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</si>
  <si>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</si>
  <si>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</si>
  <si>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</si>
  <si>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</si>
  <si>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</si>
  <si>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</si>
  <si>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</si>
  <si>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</si>
  <si>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</si>
  <si>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</si>
  <si>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</si>
  <si>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</si>
  <si>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</si>
  <si>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</si>
  <si>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</si>
  <si>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</si>
  <si>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</si>
  <si>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</si>
  <si>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</si>
  <si>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</si>
  <si>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</si>
  <si>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</si>
  <si>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</si>
  <si>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</si>
  <si>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</si>
  <si>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</si>
  <si>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</si>
  <si>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</si>
  <si>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</si>
  <si>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</si>
  <si>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</si>
  <si>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</si>
  <si>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</si>
  <si>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</si>
  <si>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</si>
  <si>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</si>
  <si>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</si>
  <si>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</si>
  <si>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</si>
  <si>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</si>
  <si>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</si>
  <si>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</si>
  <si>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</si>
  <si>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</si>
  <si>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</si>
  <si>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</si>
  <si>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</si>
  <si>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</si>
  <si>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</si>
  <si>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</si>
  <si>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</si>
  <si>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</si>
  <si>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</si>
  <si>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</si>
  <si>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</si>
  <si>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</si>
  <si>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</si>
  <si>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</si>
  <si>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</si>
  <si>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</si>
  <si>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</si>
  <si>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</si>
  <si>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</si>
  <si>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</si>
  <si>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</si>
  <si>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</si>
  <si>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</si>
  <si>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</si>
  <si>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</si>
  <si>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</si>
  <si>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</si>
  <si>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</si>
  <si>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</si>
  <si>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</si>
  <si>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</si>
  <si>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</si>
  <si>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</si>
  <si>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</si>
  <si>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</si>
  <si>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</si>
  <si>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</si>
  <si>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</si>
  <si>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</si>
  <si>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</si>
  <si>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</si>
  <si>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</si>
  <si>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</si>
  <si>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</si>
  <si>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</si>
  <si>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</si>
  <si>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</si>
  <si>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</si>
  <si>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</si>
  <si>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</si>
  <si>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</si>
  <si>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</si>
  <si>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</si>
  <si>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</si>
  <si>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</si>
  <si>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</si>
  <si>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</si>
  <si>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</si>
  <si>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</si>
  <si>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</si>
  <si>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</si>
  <si>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</si>
  <si>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</si>
  <si>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</si>
  <si>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</si>
  <si>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</si>
  <si>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</si>
  <si>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</si>
  <si>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</si>
  <si>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</si>
  <si>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</si>
  <si>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</si>
  <si>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</si>
  <si>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</si>
  <si>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</si>
  <si>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</si>
  <si>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</si>
  <si>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</si>
  <si>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</si>
  <si>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</si>
  <si>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</si>
  <si>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</si>
  <si>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</si>
  <si>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</si>
  <si>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</si>
  <si>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</si>
  <si>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</si>
  <si>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</si>
  <si>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</si>
  <si>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</si>
  <si>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</si>
  <si>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</si>
  <si>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</si>
  <si>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</si>
  <si>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</si>
  <si>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</si>
  <si>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</si>
  <si>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</si>
  <si>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</si>
  <si>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</si>
  <si>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</si>
  <si>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</si>
  <si>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</si>
  <si>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</si>
  <si>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</si>
  <si>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</si>
  <si>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</si>
  <si>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</si>
  <si>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</si>
  <si>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</si>
  <si>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</si>
  <si>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</si>
  <si>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</si>
  <si>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</si>
  <si>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</si>
  <si>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</si>
  <si>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</si>
  <si>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</si>
  <si>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</si>
  <si>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</si>
  <si>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</si>
  <si>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</si>
  <si>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</si>
  <si>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</si>
  <si>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</si>
  <si>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</si>
  <si>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</si>
  <si>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</si>
  <si>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</si>
  <si>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</si>
  <si>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</si>
  <si>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</si>
  <si>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</si>
  <si>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</si>
  <si>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</si>
  <si>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</si>
  <si>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</si>
  <si>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</si>
  <si>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</si>
  <si>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</si>
  <si>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</si>
  <si>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</si>
  <si>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</si>
  <si>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</si>
  <si>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</si>
  <si>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</si>
  <si>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</si>
  <si>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</si>
  <si>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</si>
  <si>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</si>
  <si>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</si>
  <si>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</si>
  <si>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</si>
  <si>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</si>
  <si>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</si>
  <si>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</si>
  <si>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</si>
  <si>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</si>
  <si>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</si>
  <si>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</si>
  <si>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</si>
  <si>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</si>
  <si>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</si>
  <si>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</si>
  <si>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</si>
  <si>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</si>
  <si>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</si>
  <si>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</si>
  <si>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</si>
  <si>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</si>
  <si>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</si>
  <si>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</si>
  <si>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</si>
  <si>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</si>
  <si>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</si>
  <si>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</si>
  <si>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</si>
  <si>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</si>
  <si>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</si>
  <si>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</si>
  <si>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</si>
  <si>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</si>
  <si>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</si>
  <si>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</si>
  <si>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</si>
  <si>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</si>
  <si>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</si>
  <si>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</si>
  <si>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</si>
  <si>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</si>
  <si>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</si>
  <si>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</si>
  <si>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</si>
  <si>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</si>
  <si>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</si>
  <si>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</si>
  <si>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</si>
  <si>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</si>
  <si>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</si>
  <si>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</si>
  <si>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</si>
  <si>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</si>
  <si>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</si>
  <si>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</si>
  <si>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</si>
  <si>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</si>
  <si>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</si>
  <si>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</si>
  <si>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</si>
  <si>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</si>
  <si>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</si>
  <si>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</si>
  <si>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</si>
  <si>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</si>
  <si>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</si>
  <si>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</si>
  <si>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</si>
  <si>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</si>
  <si>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</si>
  <si>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</si>
  <si>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</si>
  <si>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</si>
  <si>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</si>
  <si>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</si>
  <si>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</si>
  <si>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</si>
  <si>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</si>
  <si>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</si>
  <si>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</si>
  <si>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</si>
  <si>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</si>
  <si>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</si>
  <si>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</si>
  <si>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</si>
  <si>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</si>
  <si>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</si>
  <si>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</si>
  <si>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</si>
  <si>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</si>
  <si>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</si>
  <si>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</si>
  <si>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</si>
  <si>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</si>
  <si>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</si>
  <si>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</si>
  <si>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</si>
  <si>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</si>
  <si>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</si>
  <si>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</si>
  <si>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</si>
  <si>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</si>
  <si>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</si>
  <si>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</si>
  <si>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</si>
  <si>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</si>
  <si>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</si>
  <si>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</si>
  <si>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</si>
  <si>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</si>
  <si>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</si>
  <si>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</si>
  <si>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</si>
  <si>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</si>
  <si>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</si>
  <si>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</si>
  <si>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</si>
  <si>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</si>
  <si>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</si>
  <si>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</si>
  <si>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</si>
  <si>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</si>
  <si>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</si>
  <si>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</si>
  <si>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</si>
  <si>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</si>
  <si>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</si>
  <si>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</si>
  <si>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</si>
  <si>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</si>
  <si>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</si>
  <si>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</si>
  <si>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</si>
  <si>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</si>
  <si>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</si>
  <si>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</si>
  <si>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</si>
  <si>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</si>
  <si>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</si>
  <si>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</si>
  <si>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</si>
  <si>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</si>
  <si>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</si>
  <si>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</si>
  <si>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</si>
  <si>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</si>
  <si>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</si>
  <si>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</si>
  <si>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</si>
  <si>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</si>
  <si>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</si>
  <si>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</si>
  <si>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</si>
  <si>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</si>
  <si>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</si>
  <si>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</si>
  <si>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</si>
  <si>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</si>
  <si>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</si>
  <si>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</si>
  <si>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</si>
  <si>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</si>
  <si>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</si>
  <si>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</si>
  <si>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</si>
  <si>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</si>
  <si>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</si>
  <si>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</si>
  <si>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</si>
  <si>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</si>
  <si>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</si>
  <si>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</si>
  <si>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</si>
  <si>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</si>
  <si>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</si>
  <si>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</si>
  <si>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</si>
  <si>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</si>
  <si>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</si>
  <si>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</si>
  <si>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</si>
  <si>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</si>
  <si>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</si>
  <si>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</si>
  <si>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</si>
  <si>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</si>
  <si>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</si>
  <si>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</si>
  <si>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</si>
  <si>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</si>
  <si>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</si>
  <si>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</si>
  <si>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</si>
  <si>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</si>
  <si>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</si>
  <si>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</si>
  <si>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</si>
  <si>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</si>
  <si>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</si>
  <si>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</si>
  <si>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</si>
  <si>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</si>
  <si>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</si>
  <si>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</si>
  <si>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</si>
  <si>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</si>
  <si>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</si>
  <si>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</si>
  <si>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</si>
  <si>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</si>
  <si>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</si>
  <si>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</si>
  <si>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</si>
  <si>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</si>
  <si>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</si>
  <si>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</si>
  <si>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</si>
  <si>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</si>
  <si>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</si>
  <si>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</si>
  <si>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</si>
  <si>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</si>
  <si>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</si>
  <si>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</si>
  <si>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</si>
  <si>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</si>
  <si>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</si>
  <si>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</si>
  <si>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</si>
  <si>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</si>
  <si>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</si>
  <si>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</si>
  <si>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</si>
  <si>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</si>
  <si>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</si>
  <si>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</si>
  <si>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</si>
  <si>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</si>
  <si>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</si>
  <si>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</si>
  <si>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</si>
  <si>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</si>
  <si>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</si>
  <si>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</si>
  <si>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</si>
  <si>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</si>
  <si>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</si>
  <si>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</si>
  <si>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</si>
  <si>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</si>
  <si>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</si>
  <si>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</si>
  <si>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</si>
  <si>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</si>
  <si>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</si>
  <si>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</si>
  <si>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</si>
  <si>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</si>
  <si>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</si>
  <si>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</si>
  <si>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</si>
  <si>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</si>
  <si>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</si>
  <si>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</si>
  <si>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</si>
  <si>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</si>
  <si>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</si>
  <si>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</si>
  <si>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</si>
  <si>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</si>
  <si>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</si>
  <si>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</si>
  <si>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</si>
  <si>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</si>
  <si>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</si>
  <si>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</si>
  <si>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</si>
  <si>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</si>
  <si>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</si>
  <si>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</si>
  <si>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</si>
  <si>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</si>
  <si>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</si>
  <si>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</si>
  <si>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</si>
  <si>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</si>
  <si>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</si>
  <si>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</si>
  <si>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</si>
  <si>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</si>
  <si>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</si>
  <si>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</si>
  <si>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</si>
  <si>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</si>
  <si>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</si>
  <si>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</si>
  <si>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</si>
  <si>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</si>
  <si>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</si>
  <si>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</si>
  <si>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</si>
  <si>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</si>
  <si>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</si>
  <si>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</si>
  <si>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</si>
  <si>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</si>
  <si>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</si>
  <si>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</si>
  <si>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</si>
  <si>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</si>
  <si>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</si>
  <si>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</si>
  <si>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</si>
  <si>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</si>
  <si>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</si>
  <si>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</si>
  <si>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</si>
  <si>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</si>
  <si>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</si>
  <si>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</si>
  <si>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</si>
  <si>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</si>
  <si>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</si>
  <si>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</si>
  <si>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</si>
  <si>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</si>
  <si>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</si>
  <si>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</si>
  <si>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</si>
  <si>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</si>
  <si>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</si>
  <si>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</si>
  <si>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</si>
  <si>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</si>
  <si>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</si>
  <si>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</si>
  <si>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</si>
  <si>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</si>
  <si>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</si>
  <si>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</si>
  <si>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</si>
  <si>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</si>
  <si>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</si>
  <si>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</si>
  <si>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</si>
  <si>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</si>
  <si>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</si>
  <si>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</si>
  <si>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</si>
  <si>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</si>
  <si>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</si>
  <si>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</si>
  <si>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</si>
  <si>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</si>
  <si>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</si>
  <si>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</si>
  <si>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</si>
  <si>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</si>
  <si>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</si>
  <si>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</si>
  <si>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</si>
  <si>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</si>
  <si>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</si>
  <si>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</si>
  <si>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</si>
  <si>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</si>
  <si>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</si>
  <si>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</si>
  <si>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</si>
  <si>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</si>
  <si>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</si>
  <si>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</si>
  <si>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</si>
  <si>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</si>
  <si>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</si>
  <si>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</si>
  <si>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</si>
  <si>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</si>
  <si>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</si>
  <si>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</si>
  <si>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</si>
  <si>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</si>
  <si>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</si>
  <si>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</si>
  <si>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</si>
  <si>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</si>
  <si>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</si>
  <si>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</si>
  <si>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</si>
  <si>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</si>
  <si>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</si>
  <si>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</si>
  <si>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</si>
  <si>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</si>
  <si>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</si>
  <si>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</si>
  <si>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</si>
  <si>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</si>
  <si>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</si>
  <si>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</si>
  <si>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</si>
  <si>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</si>
  <si>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</si>
  <si>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</si>
  <si>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</si>
  <si>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</si>
  <si>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</si>
  <si>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</si>
  <si>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</si>
  <si>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</si>
  <si>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</si>
  <si>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</si>
  <si>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</si>
  <si>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</si>
  <si>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</si>
  <si>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</si>
  <si>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</si>
  <si>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</si>
  <si>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</si>
  <si>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</si>
  <si>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</si>
  <si>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</si>
  <si>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</si>
  <si>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</si>
  <si>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</si>
  <si>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</si>
  <si>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</si>
  <si>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</si>
  <si>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</si>
  <si>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</si>
  <si>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</si>
  <si>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</si>
  <si>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</si>
  <si>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</si>
  <si>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</si>
  <si>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</si>
  <si>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</si>
  <si>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</si>
  <si>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</si>
  <si>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</si>
  <si>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</si>
  <si>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</si>
  <si>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</si>
  <si>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</si>
  <si>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</si>
  <si>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</si>
  <si>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</si>
  <si>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</si>
  <si>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</si>
  <si>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</si>
  <si>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</si>
  <si>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</si>
  <si>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</si>
  <si>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</si>
  <si>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</si>
  <si>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</si>
  <si>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</si>
  <si>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</si>
  <si>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</si>
  <si>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</si>
  <si>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</si>
  <si>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</si>
  <si>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</si>
  <si>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</si>
  <si>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</si>
  <si>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</si>
  <si>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</si>
  <si>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</si>
  <si>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</si>
  <si>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</si>
  <si>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</si>
  <si>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</si>
  <si>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</si>
  <si>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</si>
  <si>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</si>
  <si>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</si>
  <si>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</si>
  <si>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</si>
  <si>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</si>
  <si>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</si>
  <si>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</si>
  <si>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</si>
  <si>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</si>
  <si>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</si>
  <si>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</si>
  <si>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</si>
  <si>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</si>
  <si>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</si>
  <si>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</si>
  <si>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</si>
  <si>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</si>
  <si>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</si>
  <si>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</si>
  <si>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</si>
  <si>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</si>
  <si>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</si>
  <si>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</si>
  <si>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</si>
  <si>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</si>
  <si>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</si>
  <si>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</si>
  <si>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</si>
  <si>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</si>
  <si>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</si>
  <si>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</si>
  <si>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</si>
  <si>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</si>
  <si>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</si>
  <si>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</si>
  <si>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</si>
  <si>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</si>
  <si>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</si>
  <si>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</si>
  <si>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</si>
  <si>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</si>
  <si>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</si>
  <si>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</si>
  <si>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</si>
  <si>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</si>
  <si>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</si>
  <si>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</si>
  <si>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</si>
  <si>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</si>
  <si>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</si>
  <si>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</si>
  <si>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</si>
  <si>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</si>
  <si>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</si>
  <si>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</si>
  <si>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</si>
  <si>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</si>
  <si>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</si>
  <si>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</si>
  <si>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</si>
  <si>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</si>
  <si>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</si>
  <si>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</si>
  <si>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</si>
  <si>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</si>
  <si>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</si>
  <si>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</si>
  <si>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</si>
  <si>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</si>
  <si>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</si>
  <si>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</si>
  <si>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</si>
  <si>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</si>
  <si>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</si>
  <si>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</si>
  <si>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</si>
  <si>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</si>
  <si>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</si>
  <si>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</si>
  <si>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</si>
  <si>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</si>
  <si>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</si>
  <si>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</si>
  <si>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</si>
  <si>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</si>
  <si>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</si>
  <si>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</si>
  <si>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</si>
  <si>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</si>
  <si>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</si>
  <si>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</si>
  <si>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</si>
  <si>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</si>
  <si>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</si>
  <si>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</si>
  <si>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</si>
  <si>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</si>
  <si>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</si>
  <si>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</si>
  <si>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</si>
  <si>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</si>
  <si>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</si>
  <si>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</si>
  <si>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</si>
  <si>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</si>
  <si>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</si>
  <si>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</si>
  <si>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</si>
  <si>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</si>
  <si>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</si>
  <si>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</si>
  <si>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</si>
  <si>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</si>
  <si>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</si>
  <si>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</si>
  <si>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</si>
  <si>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</si>
  <si>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</si>
  <si>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</si>
  <si>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</si>
  <si>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</si>
  <si>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</si>
  <si>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</si>
  <si>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</si>
  <si>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</si>
  <si>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</si>
  <si>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</si>
  <si>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</si>
  <si>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</si>
  <si>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</si>
  <si>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</si>
  <si>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</si>
  <si>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</si>
  <si>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</si>
  <si>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</si>
  <si>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</si>
  <si>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</si>
  <si>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</si>
  <si>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</si>
  <si>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</si>
  <si>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</si>
  <si>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</si>
  <si>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</si>
  <si>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</si>
  <si>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</si>
  <si>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</si>
  <si>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</si>
  <si>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</si>
  <si>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</si>
  <si>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</si>
  <si>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</si>
  <si>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</si>
  <si>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</si>
  <si>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</si>
  <si>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</si>
  <si>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</si>
  <si>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</si>
  <si>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</si>
  <si>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</si>
  <si>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</si>
  <si>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</si>
  <si>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</si>
  <si>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</si>
  <si>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</si>
  <si>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</si>
  <si>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</si>
  <si>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</si>
  <si>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</si>
  <si>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</si>
  <si>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</si>
  <si>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</si>
  <si>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</si>
  <si>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</si>
  <si>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</si>
  <si>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</si>
  <si>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</si>
  <si>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</si>
  <si>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</si>
  <si>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</si>
  <si>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</si>
  <si>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</si>
  <si>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</si>
  <si>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</si>
  <si>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</si>
  <si>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</si>
  <si>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</si>
  <si>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</si>
  <si>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</si>
  <si>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</si>
  <si>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</si>
  <si>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</si>
  <si>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</si>
  <si>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</si>
  <si>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</si>
  <si>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</si>
  <si>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</si>
  <si>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</si>
  <si>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</si>
  <si>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</si>
  <si>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</si>
  <si>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</si>
  <si>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</si>
  <si>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</si>
  <si>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</si>
  <si>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</si>
  <si>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</si>
  <si>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</si>
  <si>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</si>
  <si>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</si>
  <si>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</si>
  <si>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</si>
  <si>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</si>
  <si>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</si>
  <si>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</si>
  <si>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</si>
  <si>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</si>
  <si>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</si>
  <si>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</si>
  <si>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</si>
  <si>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</si>
  <si>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</si>
  <si>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</si>
  <si>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</si>
  <si>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</si>
  <si>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</si>
  <si>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</si>
  <si>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</si>
  <si>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</si>
  <si>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</si>
  <si>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</si>
  <si>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</si>
  <si>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</si>
  <si>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</si>
  <si>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</si>
  <si>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</si>
  <si>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</si>
  <si>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</si>
  <si>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</si>
  <si>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</si>
  <si>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</si>
  <si>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</si>
  <si>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</si>
  <si>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</si>
  <si>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</si>
  <si>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</si>
  <si>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</si>
  <si>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</si>
  <si>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</si>
  <si>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</si>
  <si>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</si>
  <si>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</si>
  <si>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</si>
  <si>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</si>
  <si>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</si>
  <si>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</si>
  <si>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</si>
  <si>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</si>
  <si>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</si>
  <si>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</si>
  <si>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</si>
  <si>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</si>
  <si>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</si>
  <si>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</si>
  <si>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</si>
  <si>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</si>
  <si>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</si>
  <si>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</si>
  <si>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</si>
  <si>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</si>
  <si>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</si>
  <si>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</si>
  <si>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</si>
  <si>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</si>
  <si>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</si>
  <si>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</si>
  <si>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</si>
  <si>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</si>
  <si>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</si>
  <si>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</si>
  <si>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</si>
  <si>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</si>
  <si>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</si>
  <si>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</si>
  <si>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</si>
  <si>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</si>
  <si>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</si>
  <si>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</si>
  <si>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</si>
  <si>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</si>
  <si>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</si>
  <si>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</si>
  <si>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</si>
  <si>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</si>
  <si>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</si>
  <si>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</si>
  <si>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</si>
  <si>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</si>
  <si>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</si>
  <si>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</si>
  <si>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</si>
  <si>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</si>
  <si>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</si>
  <si>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</si>
  <si>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</si>
  <si>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</si>
  <si>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</si>
  <si>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</si>
  <si>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</si>
  <si>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</si>
  <si>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</si>
  <si>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</si>
  <si>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</si>
  <si>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</si>
  <si>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</si>
  <si>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</si>
  <si>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</si>
  <si>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</si>
  <si>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</si>
  <si>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</si>
  <si>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</si>
  <si>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</si>
  <si>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</si>
  <si>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</si>
  <si>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</si>
  <si>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</si>
  <si>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</si>
  <si>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</si>
  <si>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</si>
  <si>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</si>
  <si>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</si>
  <si>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</si>
  <si>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</si>
  <si>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</si>
  <si>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</si>
  <si>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</si>
  <si>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</si>
  <si>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</si>
  <si>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</si>
  <si>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</si>
  <si>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</si>
  <si>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</si>
  <si>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</si>
  <si>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</si>
  <si>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</si>
  <si>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</si>
  <si>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</si>
  <si>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</si>
  <si>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</si>
  <si>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</si>
  <si>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</si>
  <si>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</si>
  <si>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</si>
  <si>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</si>
  <si>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</si>
  <si>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</si>
  <si>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</si>
  <si>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</si>
  <si>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</si>
  <si>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</si>
  <si>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</si>
  <si>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</si>
  <si>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</si>
  <si>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</si>
  <si>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</si>
  <si>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</si>
  <si>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</si>
  <si>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</si>
  <si>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</si>
  <si>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</si>
  <si>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</si>
  <si>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</si>
  <si>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</si>
  <si>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</si>
  <si>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</si>
  <si>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</si>
  <si>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</si>
  <si>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</si>
  <si>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</si>
  <si>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</si>
  <si>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</si>
  <si>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</si>
  <si>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</si>
  <si>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</si>
  <si>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</si>
  <si>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</si>
  <si>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</si>
  <si>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</si>
  <si>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</si>
  <si>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</si>
  <si>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</si>
  <si>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</si>
  <si>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</si>
  <si>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</si>
  <si>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</si>
  <si>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</si>
  <si>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</si>
  <si>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</si>
  <si>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</si>
  <si>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</si>
  <si>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</si>
  <si>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</si>
  <si>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</si>
  <si>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</si>
  <si>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</si>
  <si>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</si>
  <si>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</si>
  <si>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</si>
  <si>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</si>
  <si>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</si>
  <si>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</si>
  <si>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</si>
  <si>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</si>
  <si>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</si>
  <si>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</si>
  <si>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</si>
  <si>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</si>
  <si>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</si>
  <si>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</si>
  <si>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</si>
  <si>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</si>
  <si>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</si>
  <si>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</si>
  <si>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</si>
  <si>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</si>
  <si>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</si>
  <si>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</si>
  <si>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</si>
  <si>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</si>
  <si>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</si>
  <si>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</si>
  <si>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</si>
  <si>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</si>
  <si>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</si>
  <si>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</si>
  <si>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</si>
  <si>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</si>
  <si>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</si>
  <si>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</si>
  <si>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</si>
  <si>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</si>
  <si>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</si>
  <si>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</si>
  <si>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</si>
  <si>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</si>
  <si>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</si>
  <si>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</si>
  <si>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</si>
  <si>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</si>
  <si>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</si>
  <si>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</si>
  <si>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</si>
  <si>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</si>
  <si>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</si>
  <si>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</si>
  <si>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</si>
  <si>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</si>
  <si>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</si>
  <si>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</si>
  <si>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</si>
  <si>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</si>
  <si>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</si>
  <si>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</si>
  <si>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</si>
  <si>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</si>
  <si>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</si>
  <si>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</si>
  <si>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</si>
  <si>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</si>
  <si>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</si>
  <si>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</si>
  <si>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</si>
  <si>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</si>
  <si>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</si>
  <si>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</si>
  <si>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</si>
  <si>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</si>
  <si>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</si>
  <si>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</si>
  <si>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</si>
  <si>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</si>
  <si>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</si>
  <si>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</si>
  <si>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</si>
  <si>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</si>
  <si>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</si>
  <si>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</si>
  <si>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</si>
  <si>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</si>
  <si>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</si>
  <si>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</si>
  <si>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</si>
  <si>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</si>
  <si>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</si>
  <si>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</si>
  <si>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</si>
  <si>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</si>
  <si>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</si>
  <si>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</si>
  <si>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</si>
  <si>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</si>
  <si>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</si>
  <si>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</si>
  <si>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</si>
  <si>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</si>
  <si>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</si>
  <si>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</si>
  <si>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</si>
  <si>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</si>
  <si>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</si>
  <si>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</si>
  <si>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</si>
  <si>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</si>
  <si>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</si>
  <si>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</si>
  <si>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</si>
  <si>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</si>
  <si>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</si>
  <si>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</si>
  <si>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</si>
  <si>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</si>
  <si>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</si>
  <si>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</si>
  <si>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</si>
  <si>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</si>
  <si>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</si>
  <si>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</si>
  <si>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</si>
  <si>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</si>
  <si>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</si>
  <si>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</si>
  <si>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</si>
  <si>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</si>
  <si>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</si>
  <si>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</si>
  <si>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</si>
  <si>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</si>
  <si>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</si>
  <si>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</si>
  <si>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</si>
  <si>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</si>
  <si>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</si>
  <si>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</si>
  <si>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</si>
  <si>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</si>
  <si>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</si>
  <si>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</si>
  <si>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</si>
  <si>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</si>
  <si>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</si>
  <si>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</si>
  <si>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</si>
  <si>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</si>
  <si>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</si>
  <si>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</si>
  <si>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</si>
  <si>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</si>
  <si>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</si>
  <si>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</si>
  <si>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</si>
  <si>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</si>
  <si>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</si>
  <si>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</si>
  <si>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</si>
  <si>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</si>
  <si>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</si>
  <si>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</si>
  <si>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</si>
  <si>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</si>
  <si>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</si>
  <si>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</si>
  <si>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</si>
  <si>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</si>
  <si>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</si>
  <si>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</si>
  <si>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</si>
  <si>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</si>
  <si>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</si>
  <si>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</si>
  <si>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</si>
  <si>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</si>
  <si>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</si>
  <si>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</si>
  <si>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</si>
  <si>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</si>
  <si>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</si>
  <si>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</si>
  <si>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</si>
  <si>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</si>
  <si>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</si>
  <si>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</si>
  <si>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</si>
  <si>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</si>
  <si>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</si>
  <si>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</si>
  <si>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</si>
  <si>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</si>
  <si>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</si>
  <si>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</si>
  <si>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</si>
  <si>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</si>
  <si>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</si>
  <si>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</si>
  <si>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</si>
  <si>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</si>
  <si>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</si>
  <si>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</si>
  <si>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</si>
  <si>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</si>
  <si>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</si>
  <si>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</si>
  <si>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</si>
  <si>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</si>
  <si>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</si>
  <si>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</si>
  <si>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</si>
  <si>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</si>
  <si>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</si>
  <si>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</si>
  <si>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</si>
  <si>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</si>
  <si>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</si>
  <si>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</si>
  <si>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</si>
  <si>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</si>
  <si>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</si>
  <si>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</si>
  <si>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</si>
  <si>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</si>
  <si>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</si>
  <si>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</si>
  <si>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</si>
  <si>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</si>
  <si>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</si>
  <si>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</si>
  <si>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</si>
  <si>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</si>
  <si>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</si>
  <si>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</si>
  <si>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</si>
  <si>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</si>
  <si>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</si>
  <si>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</si>
  <si>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</si>
  <si>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</si>
  <si>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</si>
  <si>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</si>
  <si>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</si>
  <si>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</si>
  <si>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</si>
  <si>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</si>
  <si>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</si>
  <si>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</si>
  <si>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</si>
  <si>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</si>
  <si>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</si>
  <si>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</si>
  <si>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</si>
  <si>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</si>
  <si>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</si>
  <si>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</si>
  <si>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</si>
  <si>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</si>
  <si>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</si>
  <si>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</si>
  <si>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</si>
  <si>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</si>
  <si>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</si>
  <si>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</si>
  <si>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</si>
  <si>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</si>
  <si>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</si>
  <si>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</si>
  <si>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</si>
  <si>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</si>
  <si>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</si>
  <si>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</si>
  <si>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</si>
  <si>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</si>
  <si>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</si>
  <si>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</si>
  <si>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</si>
  <si>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</si>
  <si>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</si>
  <si>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</si>
  <si>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</si>
  <si>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</si>
  <si>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</si>
  <si>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</si>
  <si>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</si>
  <si>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</si>
  <si>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</si>
  <si>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</si>
  <si>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</si>
  <si>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</si>
  <si>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</si>
  <si>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</si>
  <si>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</si>
  <si>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</si>
  <si>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</si>
  <si>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</si>
  <si>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</si>
  <si>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</si>
  <si>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</si>
  <si>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</si>
  <si>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</si>
  <si>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</si>
  <si>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</si>
  <si>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</si>
  <si>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</si>
  <si>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</si>
  <si>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</si>
  <si>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</si>
  <si>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</si>
  <si>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</si>
  <si>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</si>
  <si>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</si>
  <si>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</si>
  <si>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</si>
  <si>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</si>
  <si>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</si>
  <si>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</si>
  <si>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</si>
  <si>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</si>
  <si>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</si>
  <si>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</si>
  <si>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</si>
  <si>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</si>
  <si>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</si>
  <si>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</si>
  <si>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</si>
  <si>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</si>
  <si>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</si>
  <si>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</si>
  <si>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</si>
  <si>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</si>
  <si>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</si>
  <si>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</si>
  <si>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</si>
  <si>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</si>
  <si>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</si>
  <si>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</si>
  <si>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</si>
  <si>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</si>
  <si>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</si>
  <si>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</si>
  <si>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</si>
  <si>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</si>
  <si>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</si>
  <si>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</si>
  <si>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</si>
  <si>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</si>
  <si>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</si>
  <si>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</si>
  <si>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</si>
  <si>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</si>
  <si>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</si>
  <si>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</si>
  <si>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</si>
  <si>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</si>
  <si>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</si>
  <si>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</si>
  <si>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</si>
  <si>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</si>
  <si>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</si>
  <si>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</si>
  <si>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</si>
  <si>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</si>
  <si>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</si>
  <si>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</si>
  <si>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</si>
  <si>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</si>
  <si>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</si>
  <si>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</si>
  <si>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</si>
  <si>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</si>
  <si>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</si>
  <si>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</si>
  <si>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</si>
  <si>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</si>
  <si>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</si>
  <si>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</si>
  <si>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</si>
  <si>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</si>
  <si>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</si>
  <si>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</si>
  <si>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</si>
  <si>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</si>
  <si>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</si>
  <si>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</si>
  <si>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</si>
  <si>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</si>
  <si>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</si>
  <si>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</si>
  <si>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</si>
  <si>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</si>
  <si>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</si>
  <si>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</si>
  <si>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</si>
  <si>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</si>
  <si>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</si>
  <si>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</si>
  <si>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</si>
  <si>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</si>
  <si>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</si>
  <si>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</si>
  <si>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</si>
  <si>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</si>
  <si>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</si>
  <si>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</si>
  <si>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</si>
  <si>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</si>
  <si>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</si>
  <si>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</si>
  <si>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</si>
  <si>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</si>
  <si>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</si>
  <si>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</si>
  <si>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</si>
  <si>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</si>
  <si>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</si>
  <si>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</si>
  <si>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</si>
  <si>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</si>
  <si>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</si>
  <si>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</si>
  <si>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</si>
  <si>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</si>
  <si>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</si>
  <si>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</si>
  <si>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</si>
  <si>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</si>
  <si>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</si>
  <si>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</si>
  <si>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</si>
  <si>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</si>
  <si>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</si>
  <si>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</si>
  <si>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</si>
  <si>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</si>
  <si>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</si>
  <si>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</si>
  <si>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</si>
  <si>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</si>
  <si>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</si>
  <si>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</si>
  <si>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</si>
  <si>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</si>
  <si>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</si>
  <si>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</si>
  <si>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</si>
  <si>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</si>
  <si>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</si>
  <si>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</si>
  <si>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</si>
  <si>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</si>
  <si>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</si>
  <si>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</si>
  <si>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</si>
  <si>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</si>
  <si>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</si>
  <si>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</si>
  <si>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</si>
  <si>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</si>
  <si>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</si>
  <si>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</si>
  <si>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</si>
  <si>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</si>
  <si>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</si>
  <si>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</si>
  <si>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</si>
  <si>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</si>
  <si>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</si>
  <si>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</si>
  <si>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</si>
  <si>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</si>
  <si>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</si>
  <si>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</si>
  <si>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</si>
  <si>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</si>
  <si>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</si>
  <si>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</si>
  <si>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</si>
  <si>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</si>
  <si>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</si>
  <si>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</si>
  <si>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</si>
  <si>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</si>
  <si>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</si>
  <si>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</si>
  <si>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</si>
  <si>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</si>
  <si>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</si>
  <si>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</si>
  <si>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</si>
  <si>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</si>
  <si>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</si>
  <si>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</si>
  <si>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</si>
  <si>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</si>
  <si>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</si>
  <si>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</si>
  <si>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</si>
  <si>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</si>
  <si>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</si>
  <si>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</si>
  <si>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</si>
  <si>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</si>
  <si>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</si>
  <si>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</si>
  <si>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</si>
  <si>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</si>
  <si>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</si>
  <si>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</si>
  <si>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</si>
  <si>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</si>
  <si>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</si>
  <si>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</si>
  <si>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</si>
  <si>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</si>
  <si>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</si>
  <si>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</si>
  <si>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</si>
  <si>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</si>
  <si>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</si>
  <si>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</si>
  <si>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</si>
  <si>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</si>
  <si>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</si>
  <si>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</si>
  <si>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</si>
  <si>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</si>
  <si>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</si>
  <si>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</si>
  <si>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</si>
  <si>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</si>
  <si>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</si>
  <si>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</si>
  <si>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</si>
  <si>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</si>
  <si>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</si>
  <si>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</si>
  <si>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</si>
  <si>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</si>
  <si>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</si>
  <si>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</si>
  <si>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</si>
  <si>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</si>
  <si>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</si>
  <si>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</si>
  <si>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</si>
  <si>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</si>
  <si>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</si>
  <si>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</si>
  <si>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</si>
  <si>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</si>
  <si>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</si>
  <si>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</si>
  <si>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</si>
  <si>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</si>
  <si>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</si>
  <si>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</si>
  <si>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</si>
  <si>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</si>
  <si>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</si>
  <si>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</si>
  <si>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</si>
  <si>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</si>
  <si>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</si>
  <si>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</si>
  <si>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</si>
  <si>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</si>
  <si>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</si>
  <si>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</si>
  <si>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</si>
  <si>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</si>
  <si>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</si>
  <si>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</si>
  <si>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</si>
  <si>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</si>
  <si>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</si>
  <si>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</si>
  <si>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</si>
  <si>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</si>
  <si>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</si>
  <si>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</si>
  <si>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</si>
  <si>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</si>
  <si>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</si>
  <si>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</si>
  <si>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</si>
  <si>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</si>
  <si>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</si>
  <si>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</si>
  <si>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</si>
  <si>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</si>
  <si>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</si>
  <si>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</si>
  <si>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</si>
  <si>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</si>
  <si>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</si>
  <si>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</si>
  <si>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</si>
  <si>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</si>
  <si>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</si>
  <si>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</si>
  <si>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</si>
  <si>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</si>
  <si>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</si>
  <si>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</si>
  <si>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</si>
  <si>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</si>
  <si>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</si>
  <si>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</si>
  <si>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</si>
  <si>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</si>
  <si>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</si>
  <si>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</si>
  <si>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</si>
  <si>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</si>
  <si>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</si>
  <si>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</si>
  <si>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</si>
  <si>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</si>
  <si>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</si>
  <si>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</si>
  <si>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</si>
  <si>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</si>
  <si>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</si>
  <si>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</si>
  <si>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</si>
  <si>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</si>
  <si>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</si>
  <si>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</si>
  <si>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</si>
  <si>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</si>
  <si>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</si>
  <si>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</si>
  <si>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</si>
  <si>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</si>
  <si>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</si>
  <si>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</si>
  <si>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</si>
  <si>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</si>
  <si>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</si>
  <si>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</si>
  <si>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</si>
  <si>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</si>
  <si>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</si>
  <si>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</si>
  <si>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</si>
  <si>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</si>
  <si>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</si>
  <si>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</si>
  <si>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</si>
  <si>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</si>
  <si>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</si>
  <si>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</si>
  <si>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</si>
  <si>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</si>
  <si>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</si>
  <si>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</si>
  <si>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</si>
  <si>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</si>
  <si>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</si>
  <si>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</si>
  <si>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</si>
  <si>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</si>
  <si>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</si>
  <si>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</si>
  <si>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</si>
  <si>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</si>
  <si>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</si>
  <si>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</si>
  <si>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</si>
  <si>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</si>
  <si>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</si>
  <si>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</si>
  <si>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</si>
  <si>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</si>
  <si>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</si>
  <si>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</si>
  <si>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</si>
  <si>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</si>
  <si>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</si>
  <si>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</si>
  <si>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</si>
  <si>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</si>
  <si>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</si>
  <si>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</si>
  <si>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</si>
  <si>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</si>
  <si>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</si>
  <si>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</si>
  <si>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</si>
  <si>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</si>
  <si>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</si>
  <si>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</si>
  <si>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</si>
  <si>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</si>
  <si>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</si>
  <si>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</si>
  <si>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</si>
  <si>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</si>
  <si>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</si>
  <si>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</si>
  <si>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</si>
  <si>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</si>
  <si>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</si>
  <si>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</si>
  <si>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</si>
  <si>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</si>
  <si>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</si>
  <si>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</si>
  <si>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</si>
  <si>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</si>
  <si>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</si>
  <si>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</si>
  <si>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</si>
  <si>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</si>
  <si>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</si>
  <si>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</si>
  <si>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</si>
  <si>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</si>
  <si>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</si>
  <si>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</si>
  <si>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</si>
  <si>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</si>
  <si>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</si>
  <si>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</si>
  <si>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</si>
  <si>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</si>
  <si>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</si>
  <si>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</si>
  <si>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</si>
  <si>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</si>
  <si>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</si>
  <si>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</si>
  <si>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</si>
  <si>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</si>
  <si>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</si>
  <si>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</si>
  <si>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</si>
  <si>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</si>
  <si>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</si>
  <si>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</si>
  <si>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</si>
  <si>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</si>
  <si>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</si>
  <si>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</si>
  <si>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</si>
  <si>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</si>
  <si>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</si>
  <si>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</si>
  <si>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</si>
  <si>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</si>
  <si>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</si>
  <si>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</si>
  <si>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</si>
  <si>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</si>
  <si>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</si>
  <si>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</si>
  <si>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</si>
  <si>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</si>
  <si>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</si>
  <si>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</si>
  <si>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</si>
  <si>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</si>
  <si>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</si>
  <si>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</si>
  <si>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</si>
  <si>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</si>
  <si>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</si>
  <si>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</si>
  <si>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</si>
  <si>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</si>
  <si>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</si>
  <si>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</si>
  <si>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</si>
  <si>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</si>
  <si>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</si>
  <si>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</si>
  <si>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</si>
  <si>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</si>
  <si>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</si>
  <si>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</si>
  <si>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</si>
  <si>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</si>
  <si>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</si>
  <si>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</si>
  <si>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</si>
  <si>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</si>
  <si>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</si>
  <si>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</si>
  <si>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</si>
  <si>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</si>
  <si>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</si>
  <si>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</si>
  <si>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</si>
  <si>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</si>
  <si>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</si>
  <si>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</si>
  <si>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</si>
  <si>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</si>
  <si>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</si>
  <si>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</si>
  <si>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</si>
  <si>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</si>
  <si>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</si>
  <si>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</si>
  <si>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</si>
  <si>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</si>
  <si>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</si>
  <si>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</si>
  <si>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</si>
  <si>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</si>
  <si>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</si>
  <si>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</si>
  <si>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</si>
  <si>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</si>
  <si>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</si>
  <si>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</si>
  <si>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</si>
  <si>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</si>
  <si>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</si>
  <si>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</si>
  <si>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</si>
  <si>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</si>
  <si>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</si>
  <si>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</si>
  <si>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</si>
  <si>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</si>
  <si>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</si>
  <si>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</si>
  <si>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</si>
  <si>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</si>
  <si>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</si>
  <si>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</si>
  <si>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</si>
  <si>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</si>
  <si>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</si>
  <si>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</si>
  <si>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</si>
  <si>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</si>
  <si>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</si>
  <si>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</si>
  <si>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</si>
  <si>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</si>
  <si>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</si>
  <si>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</si>
  <si>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</si>
  <si>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</si>
  <si>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</si>
  <si>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</si>
  <si>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</si>
  <si>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</si>
  <si>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</si>
  <si>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</si>
  <si>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</si>
  <si>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</si>
  <si>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</si>
  <si>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</si>
  <si>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</si>
  <si>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</si>
  <si>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</si>
  <si>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</si>
  <si>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</si>
  <si>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</si>
  <si>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</si>
  <si>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</si>
  <si>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</si>
  <si>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</si>
  <si>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</si>
  <si>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</si>
  <si>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</si>
  <si>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</si>
  <si>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</si>
  <si>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</si>
  <si>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</si>
  <si>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</si>
  <si>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</si>
  <si>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</si>
  <si>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</si>
  <si>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</si>
  <si>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</si>
  <si>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</si>
  <si>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</si>
  <si>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</si>
  <si>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</si>
  <si>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</si>
  <si>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</si>
  <si>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</si>
  <si>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</si>
  <si>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</si>
  <si>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</si>
  <si>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</si>
  <si>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</si>
  <si>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</si>
  <si>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</si>
  <si>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</si>
  <si>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</si>
  <si>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</si>
  <si>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</si>
  <si>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</si>
  <si>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</si>
  <si>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</si>
  <si>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</si>
  <si>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</si>
  <si>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</si>
  <si>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</si>
  <si>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</si>
  <si>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</si>
  <si>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</si>
  <si>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</si>
  <si>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</si>
  <si>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</si>
  <si>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</si>
  <si>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</si>
  <si>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</si>
  <si>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</si>
  <si>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</si>
  <si>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</si>
  <si>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</si>
  <si>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</si>
  <si>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</si>
  <si>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</si>
  <si>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</si>
  <si>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</si>
  <si>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</si>
  <si>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</si>
  <si>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</si>
  <si>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</si>
  <si>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</si>
  <si>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</si>
  <si>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</si>
  <si>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</si>
  <si>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</si>
  <si>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</si>
  <si>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</si>
  <si>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</si>
  <si>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</si>
  <si>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</si>
  <si>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</si>
  <si>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</si>
  <si>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</si>
  <si>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</si>
  <si>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</si>
  <si>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</si>
  <si>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</si>
  <si>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</si>
  <si>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</si>
  <si>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</si>
  <si>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</si>
  <si>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</si>
  <si>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</si>
  <si>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</si>
  <si>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</si>
  <si>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</si>
  <si>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</si>
  <si>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</si>
  <si>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</si>
  <si>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</si>
  <si>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</si>
  <si>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</si>
  <si>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</si>
  <si>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</si>
  <si>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</si>
  <si>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</si>
  <si>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</si>
  <si>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</si>
  <si>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</si>
  <si>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</si>
  <si>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</si>
  <si>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</si>
  <si>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</si>
  <si>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</si>
  <si>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</si>
  <si>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</si>
  <si>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</si>
  <si>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</si>
  <si>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</si>
  <si>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</si>
  <si>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</si>
  <si>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</si>
  <si>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</si>
  <si>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</si>
  <si>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</si>
  <si>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</si>
  <si>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</si>
  <si>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</si>
  <si>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</si>
  <si>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</si>
  <si>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</si>
  <si>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</si>
  <si>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</si>
  <si>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</si>
  <si>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</si>
  <si>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</si>
  <si>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</si>
  <si>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</si>
  <si>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</si>
  <si>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</si>
  <si>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</si>
  <si>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</si>
  <si>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</si>
  <si>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</si>
  <si>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</si>
  <si>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</si>
  <si>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</si>
  <si>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</si>
  <si>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</si>
  <si>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</si>
  <si>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</si>
  <si>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</si>
  <si>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</si>
  <si>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</si>
  <si>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</si>
  <si>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</si>
  <si>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</si>
  <si>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</si>
  <si>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</si>
  <si>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</si>
  <si>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</si>
  <si>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</si>
  <si>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</si>
  <si>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</si>
  <si>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</si>
  <si>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</si>
  <si>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</si>
  <si>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</si>
  <si>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</si>
  <si>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</si>
  <si>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</si>
  <si>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</si>
  <si>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</si>
  <si>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</si>
  <si>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</si>
  <si>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</si>
  <si>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</si>
  <si>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</si>
  <si>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</si>
  <si>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</si>
  <si>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</si>
  <si>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</si>
  <si>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</si>
  <si>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</si>
  <si>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</si>
  <si>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</si>
  <si>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</si>
  <si>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</si>
  <si>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</si>
  <si>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</si>
  <si>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</si>
  <si>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</si>
  <si>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</si>
  <si>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</si>
  <si>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</si>
  <si>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</si>
  <si>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</si>
  <si>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</si>
  <si>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</si>
  <si>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</si>
  <si>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</si>
  <si>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</si>
  <si>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</si>
  <si>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</si>
  <si>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</si>
  <si>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</si>
  <si>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</si>
  <si>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</si>
  <si>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</si>
  <si>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</si>
  <si>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</si>
  <si>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</si>
  <si>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</si>
  <si>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</si>
  <si>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</si>
  <si>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</si>
  <si>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</si>
  <si>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</si>
  <si>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</si>
  <si>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</si>
  <si>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</si>
  <si>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</si>
  <si>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</si>
  <si>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</si>
  <si>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</si>
  <si>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</si>
  <si>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</si>
  <si>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</si>
  <si>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</si>
  <si>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</si>
  <si>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</si>
  <si>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</si>
  <si>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</si>
  <si>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</si>
  <si>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</si>
  <si>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</si>
  <si>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</si>
  <si>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</si>
  <si>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</si>
  <si>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</si>
  <si>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</si>
  <si>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</si>
  <si>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</si>
  <si>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</si>
  <si>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</si>
  <si>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</si>
  <si>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</si>
  <si>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</si>
  <si>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</si>
  <si>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</si>
  <si>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</si>
  <si>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</si>
  <si>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</si>
  <si>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</si>
  <si>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</si>
  <si>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</si>
  <si>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</si>
  <si>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</si>
  <si>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</si>
  <si>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</si>
  <si>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</si>
  <si>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</si>
  <si>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</si>
  <si>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</si>
  <si>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</si>
  <si>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</si>
  <si>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</si>
  <si>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</si>
  <si>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</si>
  <si>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</si>
  <si>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</si>
  <si>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</si>
  <si>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</si>
  <si>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</si>
  <si>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</si>
  <si>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</si>
  <si>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</si>
  <si>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</si>
  <si>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</si>
  <si>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</si>
  <si>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</si>
  <si>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</si>
  <si>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</si>
  <si>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</si>
  <si>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</si>
  <si>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</si>
  <si>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</si>
  <si>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</si>
  <si>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</si>
  <si>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</si>
  <si>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</si>
  <si>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</si>
  <si>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</si>
  <si>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</si>
  <si>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</si>
  <si>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</si>
  <si>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</si>
  <si>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</si>
  <si>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</si>
  <si>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</si>
  <si>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</si>
  <si>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</si>
  <si>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</si>
  <si>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</si>
  <si>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</si>
  <si>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</si>
  <si>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</si>
  <si>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</si>
  <si>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</si>
  <si>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</si>
  <si>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</si>
  <si>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</si>
  <si>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</si>
  <si>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</si>
  <si>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</si>
  <si>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</si>
  <si>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</si>
  <si>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</si>
  <si>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</si>
  <si>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</si>
  <si>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</si>
  <si>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</si>
  <si>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</si>
  <si>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</si>
  <si>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</si>
  <si>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</si>
  <si>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</si>
  <si>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</si>
  <si>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</si>
  <si>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</si>
  <si>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</si>
  <si>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</si>
  <si>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</si>
  <si>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</si>
  <si>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</si>
  <si>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</si>
  <si>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</si>
  <si>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</si>
  <si>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</si>
  <si>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</si>
  <si>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</si>
  <si>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</si>
  <si>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</si>
  <si>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</si>
  <si>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</si>
  <si>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</si>
  <si>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</si>
  <si>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</si>
  <si>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</si>
  <si>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</si>
  <si>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</si>
  <si>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</si>
  <si>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</si>
  <si>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</si>
  <si>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</si>
  <si>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</si>
  <si>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</si>
  <si>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</si>
  <si>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</si>
  <si>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</si>
  <si>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</si>
  <si>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</si>
  <si>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</si>
  <si>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</si>
  <si>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</si>
  <si>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</si>
  <si>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</si>
  <si>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</si>
  <si>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</si>
  <si>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</si>
  <si>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</si>
  <si>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</si>
  <si>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</si>
  <si>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</si>
  <si>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</si>
  <si>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</si>
  <si>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</si>
  <si>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</si>
  <si>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</si>
  <si>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</si>
  <si>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</si>
  <si>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</si>
  <si>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</si>
  <si>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</si>
  <si>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</si>
  <si>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</si>
  <si>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</si>
  <si>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</si>
  <si>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</si>
  <si>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</si>
  <si>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</si>
  <si>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</si>
  <si>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</si>
  <si>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</si>
  <si>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</si>
  <si>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</si>
  <si>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</si>
  <si>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</si>
  <si>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</si>
  <si>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</si>
  <si>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</si>
  <si>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</si>
  <si>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</si>
  <si>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</si>
  <si>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</si>
  <si>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</si>
  <si>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</si>
  <si>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</si>
  <si>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</si>
  <si>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</si>
  <si>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</si>
  <si>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</si>
  <si>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</si>
  <si>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</si>
  <si>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</si>
  <si>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</si>
  <si>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</si>
  <si>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</si>
  <si>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</si>
  <si>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</si>
  <si>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</si>
  <si>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</si>
  <si>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</si>
  <si>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</si>
  <si>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</si>
  <si>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</si>
  <si>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</si>
  <si>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</si>
  <si>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</si>
  <si>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</si>
  <si>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</si>
  <si>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</si>
  <si>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</si>
  <si>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</si>
  <si>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</si>
  <si>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</si>
  <si>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</si>
  <si>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</si>
  <si>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</si>
  <si>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</si>
  <si>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</si>
  <si>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</si>
  <si>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</si>
  <si>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</si>
  <si>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</si>
  <si>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</si>
  <si>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</si>
  <si>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</si>
  <si>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</si>
  <si>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</si>
  <si>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</si>
  <si>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</si>
  <si>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</si>
  <si>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</si>
  <si>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</si>
  <si>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</si>
  <si>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</si>
  <si>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</si>
  <si>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</si>
  <si>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</si>
  <si>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</si>
  <si>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</si>
  <si>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</si>
  <si>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</si>
  <si>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</si>
  <si>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</si>
  <si>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</si>
  <si>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</si>
  <si>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</si>
  <si>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</si>
  <si>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</si>
  <si>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</si>
  <si>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</si>
  <si>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</si>
  <si>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</si>
  <si>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</si>
  <si>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</si>
  <si>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</si>
  <si>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</si>
  <si>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</si>
  <si>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</si>
  <si>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</si>
  <si>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</si>
  <si>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</si>
  <si>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</si>
  <si>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</si>
  <si>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</si>
  <si>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</si>
  <si>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</si>
  <si>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</si>
  <si>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</si>
  <si>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</si>
  <si>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</si>
  <si>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</si>
  <si>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</si>
  <si>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</si>
  <si>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</si>
  <si>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</si>
  <si>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</si>
  <si>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</si>
  <si>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</si>
  <si>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</si>
  <si>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</si>
  <si>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</si>
  <si>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</si>
  <si>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</si>
  <si>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</si>
  <si>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</si>
  <si>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</si>
  <si>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</si>
  <si>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</si>
  <si>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</si>
  <si>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</si>
  <si>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</si>
  <si>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</si>
  <si>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</si>
  <si>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</si>
  <si>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</si>
  <si>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</si>
  <si>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</si>
  <si>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</si>
  <si>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</si>
  <si>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</si>
  <si>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</si>
  <si>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</si>
  <si>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</si>
  <si>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</si>
  <si>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</si>
  <si>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</si>
  <si>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</si>
  <si>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</si>
  <si>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</si>
  <si>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</si>
  <si>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</si>
  <si>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</si>
  <si>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</si>
  <si>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</si>
  <si>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</si>
  <si>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</si>
  <si>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</si>
  <si>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</si>
  <si>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</si>
  <si>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</si>
  <si>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</si>
  <si>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</si>
  <si>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</si>
  <si>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</si>
  <si>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</si>
  <si>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</si>
  <si>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</si>
  <si>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</si>
  <si>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</si>
  <si>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</si>
  <si>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</si>
  <si>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</si>
  <si>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</si>
  <si>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</si>
  <si>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</si>
  <si>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</si>
  <si>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</si>
  <si>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</si>
  <si>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</si>
  <si>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</si>
  <si>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</si>
  <si>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</si>
  <si>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</si>
  <si>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</si>
  <si>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</si>
  <si>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</si>
  <si>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</si>
  <si>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</si>
  <si>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</si>
  <si>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</si>
  <si>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</si>
  <si>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</si>
  <si>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</si>
  <si>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</si>
  <si>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</si>
  <si>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</si>
  <si>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</si>
  <si>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</si>
  <si>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</si>
  <si>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</si>
  <si>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</si>
  <si>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</si>
  <si>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</si>
  <si>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</si>
  <si>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</si>
  <si>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</si>
  <si>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</si>
  <si>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</si>
  <si>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</si>
  <si>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</si>
  <si>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</si>
  <si>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</si>
  <si>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</si>
  <si>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</si>
  <si>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</si>
  <si>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</si>
  <si>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</si>
  <si>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</si>
  <si>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</si>
  <si>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</si>
  <si>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</si>
  <si>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</si>
  <si>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</si>
  <si>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</si>
  <si>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</si>
  <si>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</si>
  <si>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</si>
  <si>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</si>
  <si>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</si>
  <si>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</si>
  <si>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</si>
  <si>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</si>
  <si>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</si>
  <si>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</si>
  <si>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</si>
  <si>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</si>
  <si>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</si>
  <si>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</si>
  <si>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</si>
  <si>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</si>
  <si>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</si>
  <si>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</si>
  <si>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</si>
  <si>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</si>
  <si>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</si>
  <si>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</si>
  <si>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</si>
  <si>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</si>
  <si>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</si>
  <si>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</si>
  <si>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</si>
  <si>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</si>
  <si>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</si>
  <si>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</si>
  <si>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</si>
  <si>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</si>
  <si>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</si>
  <si>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</si>
  <si>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</si>
  <si>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</si>
  <si>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</si>
  <si>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</si>
  <si>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</si>
  <si>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</si>
  <si>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</si>
  <si>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</si>
  <si>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</si>
  <si>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</si>
  <si>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</si>
  <si>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</si>
  <si>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</si>
  <si>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</si>
  <si>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</si>
  <si>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</si>
  <si>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</si>
  <si>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</si>
  <si>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</si>
  <si>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</si>
  <si>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</si>
  <si>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</si>
  <si>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</si>
  <si>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</si>
  <si>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</si>
  <si>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</si>
  <si>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</si>
  <si>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</si>
  <si>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</si>
  <si>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</si>
  <si>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</si>
  <si>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</si>
  <si>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</si>
  <si>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</si>
  <si>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</si>
  <si>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</si>
  <si>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</si>
  <si>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</si>
  <si>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</si>
  <si>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</si>
  <si>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</si>
  <si>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</si>
  <si>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</si>
  <si>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</si>
  <si>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</si>
  <si>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</si>
  <si>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</si>
  <si>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</si>
  <si>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</si>
  <si>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</si>
  <si>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</si>
  <si>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</si>
  <si>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</si>
  <si>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</si>
  <si>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</si>
  <si>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</si>
  <si>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</si>
  <si>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</si>
  <si>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</si>
  <si>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</si>
  <si>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</si>
  <si>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</si>
  <si>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</si>
  <si>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</si>
  <si>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</si>
  <si>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</si>
  <si>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</si>
  <si>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</si>
  <si>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</si>
  <si>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</si>
  <si>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</si>
  <si>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</si>
  <si>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</si>
  <si>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</si>
  <si>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</si>
  <si>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</si>
  <si>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</si>
  <si>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</si>
  <si>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</si>
  <si>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</si>
  <si>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</si>
  <si>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</si>
  <si>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</si>
  <si>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</si>
  <si>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</si>
  <si>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</si>
  <si>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</si>
  <si>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</si>
  <si>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</si>
  <si>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</si>
  <si>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</si>
  <si>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</si>
  <si>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</si>
  <si>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</si>
  <si>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</si>
  <si>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</si>
  <si>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</si>
  <si>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</si>
  <si>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</si>
  <si>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</si>
  <si>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</si>
  <si>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</si>
  <si>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</si>
  <si>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</si>
  <si>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</si>
  <si>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</si>
  <si>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</si>
  <si>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</si>
  <si>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</si>
  <si>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</si>
  <si>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</si>
  <si>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</si>
  <si>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</si>
  <si>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</si>
  <si>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</si>
  <si>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</si>
  <si>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</si>
  <si>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</si>
  <si>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</si>
  <si>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</si>
  <si>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</si>
  <si>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</si>
  <si>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</si>
  <si>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</si>
  <si>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</si>
  <si>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</si>
  <si>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</si>
  <si>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</si>
  <si>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</si>
  <si>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</si>
  <si>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</si>
  <si>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</si>
  <si>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</si>
  <si>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</si>
  <si>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</si>
  <si>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</si>
  <si>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</si>
  <si>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</si>
  <si>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</si>
  <si>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</si>
  <si>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</si>
  <si>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</si>
  <si>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</si>
  <si>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</si>
  <si>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</si>
  <si>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</si>
  <si>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</si>
  <si>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</si>
  <si>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</si>
  <si>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</si>
  <si>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</si>
  <si>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</si>
  <si>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</si>
  <si>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</si>
  <si>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</si>
  <si>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</si>
  <si>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</si>
  <si>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</si>
  <si>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</si>
  <si>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</si>
  <si>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</si>
  <si>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</si>
  <si>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</si>
  <si>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</si>
  <si>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</si>
  <si>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</si>
  <si>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</si>
  <si>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</si>
  <si>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</si>
  <si>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</si>
  <si>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</si>
  <si>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</si>
  <si>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</si>
  <si>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</si>
  <si>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</si>
  <si>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</si>
  <si>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</si>
  <si>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</si>
  <si>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</si>
  <si>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</si>
  <si>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</si>
  <si>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</si>
  <si>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</si>
  <si>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</si>
  <si>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</si>
  <si>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</si>
  <si>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</si>
  <si>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</si>
  <si>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</si>
  <si>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</si>
  <si>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</si>
  <si>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</si>
  <si>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</si>
  <si>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</si>
  <si>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</si>
  <si>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</si>
  <si>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</si>
  <si>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</si>
  <si>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</si>
  <si>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</si>
  <si>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</si>
  <si>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</si>
  <si>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</si>
  <si>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</si>
  <si>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</si>
  <si>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</si>
  <si>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</si>
  <si>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</si>
  <si>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</si>
  <si>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</si>
  <si>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</si>
  <si>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</si>
  <si>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</si>
  <si>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</si>
  <si>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</si>
  <si>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</si>
  <si>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</si>
  <si>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</si>
  <si>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</si>
  <si>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</si>
  <si>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</si>
  <si>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</si>
  <si>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</si>
  <si>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</si>
  <si>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</si>
  <si>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</si>
  <si>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</si>
  <si>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</si>
  <si>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</si>
  <si>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</si>
  <si>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</si>
  <si>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</si>
  <si>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</si>
  <si>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</si>
  <si>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</si>
  <si>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</si>
  <si>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</si>
  <si>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</si>
  <si>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</si>
  <si>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</si>
  <si>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</si>
  <si>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</si>
  <si>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</si>
  <si>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</si>
  <si>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</si>
  <si>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</si>
  <si>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</si>
  <si>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</si>
  <si>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</si>
  <si>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</si>
  <si>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</si>
  <si>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</si>
  <si>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</si>
  <si>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</si>
  <si>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</si>
  <si>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</si>
  <si>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</si>
  <si>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</si>
  <si>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</si>
  <si>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</si>
  <si>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</si>
  <si>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</si>
  <si>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</si>
  <si>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</si>
  <si>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</si>
  <si>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</si>
  <si>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</si>
  <si>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</si>
  <si>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</si>
  <si>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</si>
  <si>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</si>
  <si>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</si>
  <si>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</si>
  <si>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</si>
  <si>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</si>
  <si>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</si>
  <si>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</si>
  <si>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</si>
  <si>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</si>
  <si>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</si>
  <si>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</si>
  <si>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</si>
  <si>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</si>
  <si>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</si>
  <si>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</si>
  <si>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</si>
  <si>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</si>
  <si>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</si>
  <si>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</si>
  <si>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</si>
  <si>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</si>
  <si>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</si>
  <si>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</si>
  <si>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</si>
  <si>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</si>
  <si>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</si>
  <si>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</si>
  <si>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</si>
  <si>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</si>
  <si>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</si>
  <si>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</si>
  <si>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</si>
  <si>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</si>
  <si>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</si>
  <si>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</si>
  <si>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</si>
  <si>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</si>
  <si>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</si>
  <si>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</si>
  <si>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</si>
  <si>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</si>
  <si>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</si>
  <si>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</si>
  <si>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</si>
  <si>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</si>
  <si>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</si>
  <si>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</si>
  <si>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</si>
  <si>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</si>
  <si>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</si>
  <si>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</si>
  <si>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</si>
  <si>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</si>
  <si>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</si>
  <si>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</si>
  <si>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</si>
  <si>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</si>
  <si>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</si>
  <si>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</si>
  <si>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</si>
  <si>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</si>
  <si>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</si>
  <si>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</si>
  <si>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</si>
  <si>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</si>
  <si>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</si>
  <si>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</si>
  <si>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</si>
  <si>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</si>
  <si>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</si>
  <si>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</si>
  <si>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</si>
  <si>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</si>
  <si>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</si>
  <si>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</si>
  <si>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</si>
  <si>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</si>
  <si>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</si>
  <si>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</si>
  <si>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</si>
  <si>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</si>
  <si>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</si>
  <si>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</si>
  <si>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</si>
  <si>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</si>
  <si>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</si>
  <si>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</si>
  <si>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</si>
  <si>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</si>
  <si>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</si>
  <si>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</si>
  <si>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</si>
  <si>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</si>
  <si>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</si>
  <si>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</si>
  <si>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</si>
  <si>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</si>
  <si>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</si>
  <si>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</si>
  <si>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</si>
  <si>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</si>
  <si>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</si>
  <si>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</si>
  <si>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</si>
  <si>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</si>
  <si>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</si>
  <si>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</si>
  <si>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</si>
  <si>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</si>
  <si>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</si>
  <si>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</si>
  <si>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</si>
  <si>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</si>
  <si>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</si>
  <si>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</si>
  <si>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</si>
  <si>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</si>
  <si>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</si>
  <si>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</si>
  <si>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</si>
  <si>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</si>
  <si>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</si>
  <si>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</si>
  <si>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</si>
  <si>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</si>
  <si>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</si>
  <si>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</si>
  <si>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</si>
  <si>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</si>
  <si>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</si>
  <si>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</si>
  <si>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</si>
  <si>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</si>
  <si>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</si>
  <si>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</si>
  <si>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</si>
  <si>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</si>
  <si>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</si>
  <si>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</si>
  <si>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</si>
  <si>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</si>
  <si>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</si>
  <si>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</si>
  <si>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</si>
  <si>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</si>
  <si>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</si>
  <si>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</si>
  <si>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</si>
  <si>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</si>
  <si>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</si>
  <si>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</si>
  <si>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</si>
  <si>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</si>
  <si>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</si>
  <si>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</si>
  <si>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</si>
  <si>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</si>
  <si>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</si>
  <si>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</si>
  <si>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</si>
  <si>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</si>
  <si>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</si>
  <si>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</si>
  <si>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</si>
  <si>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</si>
  <si>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</si>
  <si>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</si>
  <si>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</si>
  <si>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</si>
  <si>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</si>
  <si>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</si>
  <si>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</si>
  <si>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</si>
  <si>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</si>
  <si>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</si>
  <si>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</si>
  <si>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</si>
  <si>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</si>
  <si>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</si>
  <si>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</si>
  <si>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</si>
  <si>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</si>
  <si>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</si>
  <si>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</si>
  <si>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</si>
  <si>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</si>
  <si>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</si>
  <si>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</si>
  <si>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</si>
  <si>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</si>
  <si>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</si>
  <si>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</si>
  <si>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</si>
  <si>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</si>
  <si>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</si>
  <si>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</si>
  <si>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</si>
  <si>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</si>
  <si>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</si>
  <si>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</si>
  <si>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</si>
  <si>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</si>
  <si>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</si>
  <si>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</si>
  <si>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</si>
  <si>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</si>
  <si>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</si>
  <si>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</si>
  <si>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</si>
  <si>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</si>
  <si>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</si>
  <si>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</si>
  <si>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</si>
  <si>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</si>
  <si>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</si>
  <si>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</si>
  <si>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</si>
  <si>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</si>
  <si>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</si>
  <si>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</si>
  <si>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</si>
  <si>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</si>
  <si>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</si>
  <si>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</si>
  <si>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</si>
  <si>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</si>
  <si>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</si>
  <si>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</si>
  <si>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</si>
  <si>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</si>
  <si>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</si>
  <si>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</si>
  <si>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</si>
  <si>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</si>
  <si>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</si>
  <si>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</si>
  <si>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</si>
  <si>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</si>
  <si>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</si>
  <si>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</si>
  <si>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</si>
  <si>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</si>
  <si>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</si>
  <si>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</si>
  <si>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</si>
  <si>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</si>
  <si>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</si>
  <si>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</si>
  <si>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</si>
  <si>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</si>
  <si>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</si>
  <si>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</si>
  <si>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</si>
  <si>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</si>
  <si>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</si>
  <si>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</si>
  <si>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</si>
  <si>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</si>
  <si>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</si>
  <si>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</si>
  <si>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</si>
  <si>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</si>
  <si>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</si>
  <si>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</si>
  <si>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</si>
  <si>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</si>
  <si>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</si>
  <si>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</si>
  <si>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</si>
  <si>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</si>
  <si>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</si>
  <si>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</si>
  <si>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</si>
  <si>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</si>
  <si>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</si>
  <si>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</si>
  <si>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</si>
  <si>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</si>
  <si>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</si>
  <si>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</si>
  <si>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</si>
  <si>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</si>
  <si>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</si>
  <si>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</si>
  <si>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</si>
  <si>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</si>
  <si>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</si>
  <si>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</si>
  <si>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</si>
  <si>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</si>
  <si>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</si>
  <si>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</si>
  <si>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</si>
  <si>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</si>
  <si>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</si>
  <si>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</si>
  <si>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</si>
  <si>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</si>
  <si>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</si>
  <si>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</si>
  <si>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</si>
  <si>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</si>
  <si>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</si>
  <si>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</si>
  <si>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</si>
  <si>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</si>
  <si>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</si>
  <si>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</si>
  <si>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</si>
  <si>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</si>
  <si>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</si>
  <si>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</si>
  <si>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</si>
  <si>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</si>
  <si>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</si>
  <si>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</si>
  <si>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</si>
  <si>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</si>
  <si>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</si>
  <si>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</si>
  <si>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</si>
  <si>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</si>
  <si>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</si>
  <si>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</si>
  <si>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</si>
  <si>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</si>
  <si>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</si>
  <si>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</si>
  <si>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</si>
  <si>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</si>
  <si>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</si>
  <si>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</si>
  <si>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</si>
  <si>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</si>
  <si>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</si>
  <si>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</si>
  <si>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</si>
  <si>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</si>
  <si>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</si>
  <si>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</si>
  <si>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</si>
  <si>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</si>
  <si>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</si>
  <si>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</si>
  <si>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</si>
  <si>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</si>
  <si>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</si>
  <si>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</si>
  <si>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</si>
  <si>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</si>
  <si>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</si>
  <si>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</si>
  <si>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</si>
  <si>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</si>
  <si>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</si>
  <si>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</si>
  <si>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</si>
  <si>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</si>
  <si>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</si>
  <si>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</si>
  <si>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</si>
  <si>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</si>
  <si>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</si>
  <si>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</si>
  <si>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</si>
  <si>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</si>
  <si>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</si>
  <si>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</si>
  <si>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</si>
  <si>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</si>
  <si>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</si>
  <si>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</si>
  <si>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</si>
  <si>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</si>
  <si>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</si>
  <si>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</si>
  <si>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</si>
  <si>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</si>
  <si>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</si>
  <si>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</si>
  <si>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</si>
  <si>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</si>
  <si>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</si>
  <si>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</si>
  <si>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</si>
  <si>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</si>
  <si>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</si>
  <si>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</si>
  <si>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</si>
  <si>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</si>
  <si>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</si>
  <si>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</si>
  <si>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</si>
  <si>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</si>
  <si>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</si>
  <si>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</si>
  <si>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</si>
  <si>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</si>
  <si>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</si>
  <si>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</si>
  <si>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</si>
  <si>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</si>
  <si>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</si>
  <si>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</si>
  <si>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</si>
  <si>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</si>
  <si>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</si>
  <si>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</si>
  <si>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</si>
  <si>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</si>
  <si>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</si>
  <si>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</si>
  <si>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</si>
  <si>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</si>
  <si>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</si>
  <si>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</si>
  <si>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</si>
  <si>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</si>
  <si>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</si>
  <si>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</si>
  <si>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</si>
  <si>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</si>
  <si>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</si>
  <si>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</si>
  <si>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</si>
  <si>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</si>
  <si>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</si>
  <si>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</si>
  <si>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</si>
  <si>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</si>
  <si>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</si>
  <si>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</si>
  <si>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</si>
  <si>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</si>
  <si>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</si>
  <si>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</si>
  <si>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</si>
  <si>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</si>
  <si>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</si>
  <si>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</si>
  <si>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</si>
  <si>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</si>
  <si>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</si>
  <si>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</si>
  <si>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</si>
  <si>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</si>
  <si>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</si>
  <si>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</si>
  <si>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</si>
  <si>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</si>
  <si>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</si>
  <si>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</si>
  <si>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</si>
  <si>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</si>
  <si>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</si>
  <si>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</si>
  <si>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</si>
  <si>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</si>
  <si>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</si>
  <si>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</si>
  <si>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</si>
  <si>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</si>
  <si>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</si>
  <si>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</si>
  <si>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</si>
  <si>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</si>
  <si>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</si>
  <si>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</si>
  <si>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</si>
  <si>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</si>
  <si>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</si>
  <si>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</si>
  <si>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</si>
  <si>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</si>
  <si>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</si>
  <si>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</si>
  <si>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</si>
  <si>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</si>
  <si>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</si>
  <si>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</si>
  <si>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</si>
  <si>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</si>
  <si>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</si>
  <si>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</si>
  <si>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</si>
  <si>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</si>
  <si>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</si>
  <si>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</si>
  <si>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</si>
  <si>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</si>
  <si>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</si>
  <si>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</si>
  <si>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</si>
  <si>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</si>
  <si>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</si>
  <si>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</si>
  <si>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</si>
  <si>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</si>
  <si>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</si>
  <si>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</si>
  <si>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</si>
  <si>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</si>
  <si>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</si>
  <si>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</si>
  <si>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</si>
  <si>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</si>
  <si>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</si>
  <si>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</si>
  <si>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</si>
  <si>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</si>
  <si>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</si>
  <si>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</si>
  <si>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</si>
  <si>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</si>
  <si>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</si>
  <si>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</si>
  <si>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</si>
  <si>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</si>
  <si>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</si>
  <si>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</si>
  <si>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</si>
  <si>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</si>
  <si>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</si>
  <si>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</si>
  <si>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</si>
  <si>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</si>
  <si>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</si>
  <si>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</si>
  <si>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</si>
  <si>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</si>
  <si>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</si>
  <si>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</si>
  <si>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</si>
  <si>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</si>
  <si>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</si>
  <si>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</si>
  <si>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</si>
  <si>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</si>
  <si>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</si>
  <si>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</si>
  <si>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</si>
  <si>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</si>
  <si>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</si>
  <si>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</si>
  <si>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</si>
  <si>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</si>
  <si>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</si>
  <si>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</si>
  <si>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</si>
  <si>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</si>
  <si>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</si>
  <si>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</si>
  <si>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</si>
  <si>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</si>
  <si>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</si>
  <si>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</si>
  <si>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</si>
  <si>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</si>
  <si>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</si>
  <si>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</si>
  <si>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</si>
  <si>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</si>
  <si>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</si>
  <si>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</si>
  <si>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</si>
  <si>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</si>
  <si>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</si>
  <si>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</si>
  <si>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</si>
  <si>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</si>
  <si>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</si>
  <si>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</si>
  <si>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</si>
  <si>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</si>
  <si>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</si>
  <si>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</si>
  <si>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</si>
  <si>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</si>
  <si>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</si>
  <si>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</si>
  <si>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</si>
  <si>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</si>
  <si>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</si>
  <si>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</si>
  <si>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</si>
  <si>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</si>
  <si>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</si>
  <si>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</si>
  <si>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</si>
  <si>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</si>
  <si>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</si>
  <si>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</si>
  <si>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</si>
  <si>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</si>
  <si>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</si>
  <si>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</si>
  <si>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</si>
  <si>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</si>
  <si>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</si>
  <si>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</si>
  <si>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</si>
  <si>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</si>
  <si>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</si>
  <si>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</si>
  <si>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</si>
  <si>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</si>
  <si>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</si>
  <si>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</si>
  <si>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</si>
  <si>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</si>
  <si>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</si>
  <si>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</si>
  <si>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</si>
  <si>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</si>
  <si>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</si>
  <si>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</si>
  <si>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</si>
  <si>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</si>
  <si>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</si>
  <si>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</si>
  <si>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</si>
  <si>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</si>
  <si>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</si>
  <si>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</si>
  <si>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</si>
  <si>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</si>
  <si>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</si>
  <si>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</si>
  <si>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</si>
  <si>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</si>
  <si>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</si>
  <si>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</si>
  <si>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</si>
  <si>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</si>
  <si>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</si>
  <si>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</si>
  <si>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</si>
  <si>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</si>
  <si>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</si>
  <si>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</si>
  <si>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</si>
  <si>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</si>
  <si>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</si>
  <si>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</si>
  <si>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</si>
  <si>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</si>
  <si>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</si>
  <si>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</si>
  <si>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</si>
  <si>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</si>
  <si>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</si>
  <si>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</si>
  <si>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</si>
  <si>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</si>
  <si>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</si>
  <si>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</si>
  <si>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</si>
  <si>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</si>
  <si>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</si>
  <si>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</si>
  <si>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</si>
  <si>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</si>
  <si>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</si>
  <si>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</si>
  <si>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</si>
  <si>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</si>
  <si>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</si>
  <si>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</si>
  <si>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</si>
  <si>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</si>
  <si>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</si>
  <si>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</si>
  <si>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</si>
  <si>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</si>
  <si>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</si>
  <si>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</si>
  <si>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</si>
  <si>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</si>
  <si>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</si>
  <si>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</si>
  <si>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</si>
  <si>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</si>
  <si>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</si>
  <si>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</si>
  <si>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</si>
  <si>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</si>
  <si>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</si>
  <si>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</si>
  <si>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</si>
  <si>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</si>
  <si>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</si>
  <si>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</si>
  <si>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</si>
  <si>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</si>
  <si>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</si>
  <si>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</si>
  <si>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</si>
  <si>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</si>
  <si>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</si>
  <si>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</si>
  <si>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</si>
  <si>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</si>
  <si>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</si>
  <si>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</si>
  <si>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</si>
  <si>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</si>
  <si>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</si>
  <si>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</si>
  <si>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</si>
  <si>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</si>
  <si>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</si>
  <si>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</si>
  <si>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</si>
  <si>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</si>
  <si>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</si>
  <si>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</si>
  <si>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</si>
  <si>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</si>
  <si>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</si>
  <si>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</si>
  <si>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</si>
  <si>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</si>
  <si>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</si>
  <si>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</si>
  <si>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</si>
  <si>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</si>
  <si>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</si>
  <si>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</si>
  <si>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</si>
  <si>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</si>
  <si>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</si>
  <si>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</si>
  <si>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</si>
  <si>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</si>
  <si>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</si>
  <si>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</si>
  <si>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</si>
  <si>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</si>
  <si>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</si>
  <si>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</si>
  <si>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</si>
  <si>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</si>
  <si>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</si>
  <si>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</si>
  <si>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</si>
  <si>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</si>
  <si>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</si>
  <si>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</si>
  <si>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</si>
  <si>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</si>
  <si>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</si>
  <si>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</si>
  <si>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</si>
  <si>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</si>
  <si>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</si>
  <si>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</si>
  <si>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</si>
  <si>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</si>
  <si>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</si>
  <si>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</si>
  <si>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</si>
  <si>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</si>
  <si>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</si>
  <si>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</si>
  <si>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</si>
  <si>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</si>
  <si>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</si>
  <si>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</si>
  <si>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</si>
  <si>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</si>
  <si>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</si>
  <si>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</si>
  <si>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</si>
  <si>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</si>
  <si>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</si>
  <si>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</si>
  <si>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</si>
  <si>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</si>
  <si>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</si>
  <si>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</si>
  <si>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</si>
  <si>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</si>
  <si>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</si>
  <si>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</si>
  <si>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</si>
  <si>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</si>
  <si>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</si>
  <si>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</si>
  <si>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</si>
  <si>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</si>
  <si>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</si>
  <si>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</si>
  <si>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</si>
  <si>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</si>
  <si>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</si>
  <si>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</si>
  <si>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</si>
  <si>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</si>
  <si>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</si>
  <si>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</si>
  <si>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</si>
  <si>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</si>
  <si>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</si>
  <si>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</si>
  <si>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</si>
  <si>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</si>
  <si>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</si>
  <si>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</si>
  <si>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</si>
  <si>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</si>
  <si>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</si>
  <si>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</si>
  <si>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</si>
  <si>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</si>
  <si>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</si>
  <si>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</si>
  <si>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</si>
  <si>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</si>
  <si>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</si>
  <si>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</si>
  <si>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</si>
  <si>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</si>
  <si>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</si>
  <si>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</si>
  <si>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</si>
  <si>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</si>
  <si>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</si>
  <si>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</si>
  <si>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</si>
  <si>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</si>
  <si>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</si>
  <si>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</si>
  <si>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</si>
  <si>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</si>
  <si>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</si>
  <si>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</si>
  <si>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</si>
  <si>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</si>
  <si>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</si>
  <si>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</si>
  <si>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</si>
  <si>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</si>
  <si>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</si>
  <si>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</si>
  <si>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</si>
  <si>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</si>
  <si>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</si>
  <si>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</si>
  <si>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</si>
  <si>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</si>
  <si>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</si>
  <si>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</si>
  <si>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</si>
  <si>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</si>
  <si>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</si>
  <si>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</si>
  <si>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</si>
  <si>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</si>
  <si>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</si>
  <si>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</si>
  <si>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</si>
  <si>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</si>
  <si>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</si>
  <si>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</si>
  <si>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</si>
  <si>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</si>
  <si>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</si>
  <si>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</si>
  <si>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</si>
  <si>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</si>
  <si>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</si>
  <si>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</si>
  <si>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</si>
  <si>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</si>
  <si>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</si>
  <si>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</si>
  <si>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</si>
  <si>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</si>
  <si>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</si>
  <si>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</si>
  <si>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</si>
  <si>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</si>
  <si>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</si>
  <si>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</si>
  <si>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</si>
  <si>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</si>
  <si>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</si>
  <si>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</si>
  <si>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</si>
  <si>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</si>
  <si>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</si>
  <si>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</si>
  <si>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</si>
  <si>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</si>
  <si>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</si>
  <si>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</si>
  <si>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</si>
  <si>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</si>
  <si>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</si>
  <si>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</si>
  <si>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</si>
  <si>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</si>
  <si>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</si>
  <si>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</si>
  <si>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</si>
  <si>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</si>
  <si>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</si>
  <si>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</si>
  <si>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</si>
  <si>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</si>
  <si>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</si>
  <si>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</si>
  <si>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</si>
  <si>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</si>
  <si>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</si>
  <si>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</si>
  <si>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</si>
  <si>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</si>
  <si>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</si>
  <si>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</si>
  <si>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</si>
  <si>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</si>
  <si>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</si>
  <si>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</si>
  <si>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</si>
  <si>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</si>
  <si>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</si>
  <si>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</si>
  <si>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</si>
  <si>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</si>
  <si>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</si>
  <si>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</si>
  <si>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</si>
  <si>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</si>
  <si>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</si>
  <si>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</si>
  <si>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</si>
  <si>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</si>
  <si>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</si>
  <si>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</si>
  <si>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</si>
  <si>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</si>
  <si>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</si>
  <si>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</si>
  <si>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</si>
  <si>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</si>
  <si>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</si>
  <si>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</si>
  <si>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</si>
  <si>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</si>
  <si>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</si>
  <si>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</si>
  <si>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</si>
  <si>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</si>
  <si>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</si>
  <si>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</si>
  <si>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</si>
  <si>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</si>
  <si>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</si>
  <si>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</si>
  <si>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</si>
  <si>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</si>
  <si>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</si>
  <si>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</si>
  <si>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</si>
  <si>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</si>
  <si>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</si>
  <si>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</si>
  <si>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</si>
  <si>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</si>
  <si>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</si>
  <si>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</si>
  <si>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</si>
  <si>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</si>
  <si>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</si>
  <si>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</si>
  <si>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</si>
  <si>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</si>
  <si>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</si>
  <si>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</si>
  <si>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</si>
  <si>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</si>
  <si>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</si>
  <si>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</si>
  <si>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</si>
  <si>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</si>
  <si>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</si>
  <si>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</si>
  <si>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</si>
  <si>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</si>
  <si>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</si>
  <si>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</si>
  <si>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</si>
  <si>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</si>
  <si>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</si>
  <si>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</si>
  <si>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</si>
  <si>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</si>
  <si>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</si>
  <si>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</si>
  <si>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</si>
  <si>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</si>
  <si>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</si>
  <si>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</si>
  <si>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</si>
  <si>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</si>
  <si>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</si>
  <si>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</si>
  <si>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</si>
  <si>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</si>
  <si>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</si>
  <si>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</si>
  <si>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</si>
  <si>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</si>
  <si>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</si>
  <si>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</si>
  <si>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</si>
  <si>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</si>
  <si>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</si>
  <si>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</si>
  <si>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</si>
  <si>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</si>
  <si>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</si>
  <si>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</si>
  <si>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</si>
  <si>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</si>
  <si>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</si>
  <si>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</si>
  <si>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</si>
  <si>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</si>
  <si>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</si>
  <si>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</si>
  <si>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</si>
  <si>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</si>
  <si>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</si>
  <si>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</si>
  <si>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</si>
  <si>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</si>
  <si>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</si>
  <si>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</si>
  <si>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</si>
  <si>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</si>
  <si>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</si>
  <si>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</si>
  <si>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</si>
  <si>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</si>
  <si>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</si>
  <si>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</si>
  <si>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</si>
  <si>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</si>
  <si>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</si>
  <si>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</si>
  <si>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</si>
  <si>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</si>
  <si>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</si>
  <si>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</si>
  <si>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</si>
  <si>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</si>
  <si>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</si>
  <si>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</si>
  <si>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</si>
  <si>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</si>
  <si>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</si>
  <si>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</si>
  <si>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</si>
  <si>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</si>
  <si>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</si>
  <si>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</si>
  <si>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</si>
  <si>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</si>
  <si>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</si>
  <si>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</si>
  <si>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</si>
  <si>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</si>
  <si>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</si>
  <si>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</si>
  <si>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</si>
  <si>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</si>
  <si>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</si>
  <si>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</si>
  <si>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</si>
  <si>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</si>
  <si>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</si>
  <si>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</si>
  <si>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</si>
  <si>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</si>
  <si>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</si>
  <si>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</si>
  <si>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</si>
  <si>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</si>
  <si>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</si>
  <si>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</si>
  <si>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</si>
  <si>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</si>
  <si>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</si>
  <si>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</si>
  <si>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</si>
  <si>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</si>
  <si>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</si>
  <si>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</si>
  <si>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</si>
  <si>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</si>
  <si>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</si>
  <si>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</si>
  <si>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</si>
  <si>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</si>
  <si>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</si>
  <si>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</si>
  <si>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</si>
  <si>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</si>
  <si>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</si>
  <si>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</si>
  <si>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</si>
  <si>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</si>
  <si>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</si>
  <si>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</si>
  <si>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</si>
  <si>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</si>
  <si>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</si>
  <si>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</si>
  <si>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</si>
  <si>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</si>
  <si>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</si>
  <si>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</si>
  <si>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</si>
  <si>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</si>
  <si>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</si>
  <si>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</si>
  <si>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</si>
  <si>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</si>
  <si>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</si>
  <si>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</si>
  <si>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</si>
  <si>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</si>
  <si>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</si>
  <si>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</si>
  <si>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</si>
  <si>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</si>
  <si>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</si>
  <si>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</si>
  <si>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</si>
  <si>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</si>
  <si>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</si>
  <si>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</si>
  <si>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</si>
  <si>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</si>
  <si>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</si>
  <si>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</si>
  <si>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</si>
  <si>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</si>
  <si>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</si>
  <si>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</si>
  <si>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</si>
  <si>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</si>
  <si>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</si>
  <si>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</si>
  <si>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</si>
  <si>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</si>
  <si>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</si>
  <si>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</si>
  <si>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</si>
  <si>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</si>
  <si>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</si>
  <si>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</si>
  <si>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</si>
  <si>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</si>
  <si>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</si>
  <si>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</si>
  <si>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</si>
  <si>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</si>
  <si>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</si>
  <si>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</si>
  <si>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</si>
  <si>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</si>
  <si>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</si>
  <si>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</si>
  <si>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</si>
  <si>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</si>
  <si>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</si>
  <si>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</si>
  <si>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</si>
  <si>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</si>
  <si>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</si>
  <si>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</si>
  <si>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</si>
  <si>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</si>
  <si>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</si>
  <si>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</si>
  <si>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</si>
  <si>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</si>
  <si>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</si>
  <si>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</si>
  <si>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</si>
  <si>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</si>
  <si>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</si>
  <si>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</si>
  <si>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</si>
  <si>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</si>
  <si>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</si>
  <si>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</si>
  <si>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</si>
  <si>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</si>
  <si>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</si>
  <si>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</si>
  <si>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</si>
  <si>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</si>
  <si>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</si>
  <si>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</si>
  <si>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</si>
  <si>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</si>
  <si>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</si>
  <si>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</si>
  <si>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</si>
  <si>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</si>
  <si>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</si>
  <si>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</si>
  <si>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</si>
  <si>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</si>
  <si>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</si>
  <si>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</si>
  <si>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</si>
  <si>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</si>
  <si>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</si>
  <si>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</si>
  <si>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</si>
  <si>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</si>
  <si>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</si>
  <si>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</si>
  <si>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</si>
  <si>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</si>
  <si>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</si>
  <si>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</si>
  <si>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</si>
  <si>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</si>
  <si>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</si>
  <si>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</si>
  <si>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</si>
  <si>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</si>
  <si>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</si>
  <si>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</si>
  <si>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</si>
  <si>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</si>
  <si>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</si>
  <si>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</si>
  <si>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</si>
  <si>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</si>
  <si>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</si>
  <si>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</si>
  <si>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</si>
  <si>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</si>
  <si>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</si>
  <si>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</si>
  <si>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</si>
  <si>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</si>
  <si>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</si>
  <si>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</si>
  <si>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</si>
  <si>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</si>
  <si>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</si>
  <si>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</si>
  <si>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</si>
  <si>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</si>
  <si>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</si>
  <si>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</si>
  <si>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</si>
  <si>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</si>
  <si>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</si>
  <si>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</si>
  <si>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</si>
  <si>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</si>
  <si>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</si>
  <si>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</si>
  <si>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</si>
  <si>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</si>
  <si>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</si>
  <si>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</si>
  <si>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</si>
  <si>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</si>
  <si>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</si>
  <si>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</si>
  <si>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</si>
  <si>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</si>
  <si>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</si>
  <si>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</si>
  <si>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</si>
  <si>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</si>
  <si>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</si>
  <si>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</si>
  <si>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</si>
  <si>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</si>
  <si>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</si>
  <si>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</si>
  <si>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</si>
  <si>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</si>
  <si>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</si>
  <si>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</si>
  <si>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</si>
  <si>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</si>
  <si>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</si>
  <si>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</si>
  <si>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</si>
  <si>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</si>
  <si>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</si>
  <si>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</si>
  <si>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</si>
  <si>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</si>
  <si>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</si>
  <si>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</si>
  <si>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</si>
  <si>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</si>
  <si>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</si>
  <si>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</si>
  <si>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</si>
  <si>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</si>
  <si>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</si>
  <si>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</si>
  <si>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</si>
  <si>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</si>
  <si>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</si>
  <si>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</si>
  <si>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</si>
  <si>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</si>
  <si>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</si>
  <si>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</si>
  <si>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</si>
  <si>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</si>
  <si>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</si>
  <si>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</si>
  <si>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</si>
  <si>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</si>
  <si>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</si>
  <si>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</si>
  <si>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</si>
  <si>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</si>
  <si>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</si>
  <si>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</si>
  <si>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</si>
  <si>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</si>
  <si>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</si>
  <si>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</si>
  <si>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</si>
  <si>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</si>
  <si>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</si>
  <si>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</si>
  <si>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</si>
  <si>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</si>
  <si>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</si>
  <si>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</si>
  <si>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</si>
  <si>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</si>
  <si>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</si>
  <si>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</si>
  <si>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</si>
  <si>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</si>
  <si>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</si>
  <si>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</si>
  <si>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</si>
  <si>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</si>
  <si>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</si>
  <si>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</si>
  <si>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</si>
  <si>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</si>
  <si>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</si>
  <si>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</si>
  <si>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</si>
  <si>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</si>
  <si>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</si>
  <si>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</si>
  <si>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</si>
  <si>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</si>
  <si>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</si>
  <si>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</si>
  <si>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</si>
  <si>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</si>
  <si>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</si>
  <si>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</si>
  <si>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</si>
  <si>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</si>
  <si>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</si>
  <si>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</si>
  <si>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</si>
  <si>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</si>
  <si>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</si>
  <si>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</si>
  <si>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</si>
  <si>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</si>
  <si>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</si>
  <si>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</si>
  <si>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</si>
  <si>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</si>
  <si>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</si>
  <si>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</si>
  <si>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</si>
  <si>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</si>
  <si>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</si>
  <si>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</si>
  <si>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</si>
  <si>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</si>
  <si>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</si>
  <si>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</si>
  <si>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</si>
  <si>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</si>
  <si>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</si>
  <si>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</si>
  <si>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</si>
  <si>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</si>
  <si>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</si>
  <si>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</si>
  <si>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</si>
  <si>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</si>
  <si>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</si>
  <si>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</si>
  <si>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</si>
  <si>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</si>
  <si>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</si>
  <si>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</si>
  <si>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</si>
  <si>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</si>
  <si>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</si>
  <si>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</si>
  <si>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</si>
  <si>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</si>
  <si>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</si>
  <si>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</si>
  <si>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</si>
  <si>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</si>
  <si>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</si>
  <si>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</si>
  <si>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</si>
  <si>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</si>
  <si>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</si>
  <si>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</si>
  <si>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</si>
  <si>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</si>
  <si>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</si>
  <si>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</si>
  <si>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</si>
  <si>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</si>
  <si>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</si>
  <si>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</si>
  <si>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</si>
  <si>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</si>
  <si>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</si>
  <si>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</si>
  <si>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</si>
  <si>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</si>
  <si>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</si>
  <si>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</si>
  <si>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</si>
  <si>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</si>
  <si>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</si>
  <si>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</si>
  <si>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</si>
  <si>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</si>
  <si>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</si>
  <si>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</si>
  <si>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</si>
  <si>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</si>
  <si>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</si>
  <si>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</si>
  <si>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</si>
  <si>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</si>
  <si>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</si>
  <si>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</si>
  <si>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</si>
  <si>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</si>
  <si>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</si>
  <si>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</si>
  <si>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</si>
  <si>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</si>
  <si>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</si>
  <si>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</si>
  <si>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</si>
  <si>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</si>
  <si>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</si>
  <si>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</si>
  <si>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</si>
  <si>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</si>
  <si>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</si>
  <si>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</si>
  <si>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</si>
  <si>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</si>
  <si>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</si>
  <si>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</si>
  <si>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</si>
  <si>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</si>
  <si>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</si>
  <si>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</si>
  <si>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</si>
  <si>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</si>
  <si>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</si>
  <si>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</si>
  <si>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</si>
  <si>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</si>
  <si>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</si>
  <si>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</si>
  <si>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</si>
  <si>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</si>
  <si>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</si>
  <si>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</si>
  <si>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</si>
  <si>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</si>
  <si>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</si>
  <si>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</si>
  <si>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</si>
  <si>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</si>
  <si>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</si>
  <si>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</si>
  <si>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</si>
  <si>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</si>
  <si>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</si>
  <si>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</si>
  <si>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</si>
  <si>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</si>
  <si>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</si>
  <si>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</si>
  <si>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</si>
  <si>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</si>
  <si>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</si>
  <si>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</si>
  <si>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</si>
  <si>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</si>
  <si>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</si>
  <si>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</si>
  <si>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</si>
  <si>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</si>
  <si>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</si>
  <si>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</si>
  <si>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</si>
  <si>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</si>
  <si>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</si>
  <si>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</si>
  <si>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</si>
  <si>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</si>
  <si>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</si>
  <si>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</si>
  <si>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</si>
  <si>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</si>
  <si>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</si>
  <si>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</si>
  <si>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</si>
  <si>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</si>
  <si>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</si>
  <si>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</si>
  <si>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</si>
  <si>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</si>
  <si>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</si>
  <si>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</si>
  <si>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</si>
  <si>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</si>
  <si>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</si>
  <si>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</si>
  <si>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</si>
  <si>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</si>
  <si>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</si>
  <si>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</si>
  <si>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</si>
  <si>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</si>
  <si>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</si>
  <si>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</si>
  <si>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</si>
  <si>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</si>
  <si>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</si>
  <si>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</si>
  <si>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</si>
  <si>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</si>
  <si>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</si>
  <si>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</si>
  <si>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</si>
  <si>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</si>
  <si>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</si>
  <si>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</si>
  <si>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</si>
  <si>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</si>
  <si>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</si>
  <si>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</si>
  <si>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</si>
  <si>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</si>
  <si>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</si>
  <si>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</si>
  <si>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</si>
  <si>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</si>
  <si>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</si>
  <si>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</si>
  <si>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</si>
  <si>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</si>
  <si>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</si>
  <si>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</si>
  <si>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</si>
  <si>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</si>
  <si>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</si>
  <si>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</si>
  <si>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</si>
  <si>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</si>
  <si>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</si>
  <si>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</si>
  <si>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</si>
  <si>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</si>
  <si>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</si>
  <si>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</si>
  <si>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</si>
  <si>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</si>
  <si>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</si>
  <si>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</si>
  <si>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</si>
  <si>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</si>
  <si>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</si>
  <si>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</si>
  <si>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</si>
  <si>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</si>
  <si>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</si>
  <si>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</si>
  <si>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</si>
  <si>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</si>
  <si>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</si>
  <si>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</si>
  <si>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</si>
  <si>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</si>
  <si>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</si>
  <si>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</si>
  <si>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</si>
  <si>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</si>
  <si>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</si>
  <si>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</si>
  <si>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</si>
  <si>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</si>
  <si>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</si>
  <si>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</si>
  <si>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</si>
  <si>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</si>
  <si>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</si>
  <si>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</si>
  <si>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</si>
  <si>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</si>
  <si>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</si>
  <si>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</si>
  <si>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</si>
  <si>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</si>
  <si>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</si>
  <si>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</si>
  <si>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</si>
  <si>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</si>
  <si>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</si>
  <si>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</si>
  <si>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</si>
  <si>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</si>
  <si>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</si>
  <si>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</si>
  <si>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</si>
  <si>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</si>
  <si>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</si>
  <si>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</si>
  <si>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</si>
  <si>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</si>
  <si>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</si>
  <si>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</si>
  <si>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</si>
  <si>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</si>
  <si>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</si>
  <si>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</si>
  <si>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</si>
  <si>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</si>
  <si>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</si>
  <si>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</si>
  <si>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</si>
  <si>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</si>
  <si>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</si>
  <si>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</si>
  <si>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</si>
  <si>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</si>
  <si>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</si>
  <si>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</si>
  <si>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</si>
  <si>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</si>
  <si>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</si>
  <si>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</si>
  <si>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</si>
  <si>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</si>
  <si>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</si>
  <si>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</si>
  <si>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</si>
  <si>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</si>
  <si>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</si>
  <si>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</si>
  <si>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</si>
  <si>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</si>
  <si>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</si>
  <si>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</si>
  <si>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</si>
  <si>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</si>
  <si>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</si>
  <si>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</si>
  <si>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</si>
  <si>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</si>
  <si>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</si>
  <si>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</si>
  <si>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</si>
  <si>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</si>
  <si>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</si>
  <si>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</si>
  <si>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</si>
  <si>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</si>
  <si>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</si>
  <si>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</si>
  <si>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</si>
  <si>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</si>
  <si>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</si>
  <si>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</si>
  <si>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</si>
  <si>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</si>
  <si>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</si>
  <si>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</si>
  <si>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</si>
  <si>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</si>
  <si>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</si>
  <si>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</si>
  <si>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</si>
  <si>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</si>
  <si>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</si>
  <si>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</si>
  <si>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</si>
  <si>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</si>
  <si>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</si>
  <si>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</si>
  <si>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</si>
  <si>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</si>
  <si>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</si>
  <si>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</si>
  <si>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</si>
  <si>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</si>
  <si>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</si>
  <si>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</si>
  <si>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</si>
  <si>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</si>
  <si>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</si>
  <si>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</si>
  <si>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</si>
  <si>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</si>
  <si>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</si>
  <si>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</si>
  <si>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</si>
  <si>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</si>
  <si>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</si>
  <si>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</si>
  <si>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</si>
  <si>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</si>
  <si>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</si>
  <si>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</si>
  <si>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</si>
  <si>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</si>
  <si>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</si>
  <si>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</si>
  <si>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</si>
  <si>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</si>
  <si>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</si>
  <si>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</si>
  <si>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</si>
  <si>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</si>
  <si>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</si>
  <si>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</si>
  <si>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</si>
  <si>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</si>
  <si>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</si>
  <si>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</si>
  <si>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</si>
  <si>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</si>
  <si>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</si>
  <si>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</si>
  <si>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</si>
  <si>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</si>
  <si>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</si>
  <si>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</si>
  <si>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</si>
  <si>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</si>
  <si>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</si>
  <si>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</si>
  <si>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</si>
  <si>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</si>
  <si>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</si>
  <si>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</si>
  <si>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</si>
  <si>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</si>
  <si>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</si>
  <si>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</si>
  <si>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</si>
  <si>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</si>
  <si>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</si>
  <si>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</si>
  <si>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</si>
  <si>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</si>
  <si>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</si>
  <si>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</si>
  <si>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</si>
  <si>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</si>
  <si>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</si>
  <si>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</si>
  <si>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</si>
  <si>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</si>
  <si>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</si>
  <si>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</si>
  <si>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</si>
  <si>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</si>
  <si>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</si>
  <si>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</si>
  <si>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</si>
  <si>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</si>
  <si>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</si>
  <si>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</si>
  <si>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</si>
  <si>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</si>
  <si>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</si>
  <si>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</si>
  <si>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</si>
  <si>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</si>
  <si>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</si>
  <si>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</si>
  <si>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</si>
  <si>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</si>
  <si>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</si>
  <si>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</si>
  <si>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</si>
  <si>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</si>
  <si>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</si>
  <si>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</si>
  <si>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</si>
  <si>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</si>
  <si>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</si>
  <si>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</si>
  <si>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</si>
  <si>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</si>
  <si>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</si>
  <si>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</si>
  <si>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</si>
  <si>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</si>
  <si>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</si>
  <si>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</si>
  <si>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</si>
  <si>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</si>
  <si>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</si>
  <si>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</si>
  <si>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</si>
  <si>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</si>
  <si>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</si>
  <si>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</si>
  <si>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</si>
  <si>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</si>
  <si>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</si>
  <si>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</si>
  <si>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</si>
  <si>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</si>
  <si>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</si>
  <si>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</si>
  <si>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</si>
  <si>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</si>
  <si>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</si>
  <si>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</si>
  <si>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</si>
  <si>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</si>
  <si>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</si>
  <si>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</si>
  <si>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</si>
  <si>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</si>
  <si>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</si>
  <si>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</si>
  <si>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</si>
  <si>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</si>
  <si>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</si>
  <si>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</si>
  <si>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</si>
  <si>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</si>
  <si>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</si>
  <si>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</si>
  <si>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</si>
  <si>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</si>
  <si>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</si>
  <si>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</si>
  <si>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</si>
  <si>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</si>
  <si>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</si>
  <si>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</si>
  <si>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</si>
  <si>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</si>
  <si>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</si>
  <si>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</si>
  <si>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</si>
  <si>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</si>
  <si>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</si>
  <si>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</si>
  <si>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</si>
  <si>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</si>
  <si>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</si>
  <si>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</si>
  <si>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</si>
  <si>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</si>
  <si>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</si>
  <si>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</si>
  <si>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</si>
  <si>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</si>
  <si>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</si>
  <si>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</si>
  <si>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</si>
  <si>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</si>
  <si>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</si>
  <si>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</si>
  <si>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</si>
  <si>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</si>
  <si>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</si>
  <si>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</si>
  <si>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</si>
  <si>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</si>
  <si>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</si>
  <si>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</si>
  <si>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</si>
  <si>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</si>
  <si>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</si>
  <si>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</si>
  <si>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</si>
  <si>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</si>
  <si>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</si>
  <si>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</si>
  <si>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</si>
  <si>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</si>
  <si>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</si>
  <si>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</si>
  <si>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</si>
  <si>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</si>
  <si>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</si>
  <si>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</si>
  <si>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</si>
  <si>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</si>
  <si>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</si>
  <si>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</si>
  <si>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</si>
  <si>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</si>
  <si>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</si>
  <si>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</si>
  <si>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</si>
  <si>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</si>
  <si>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</si>
  <si>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</si>
  <si>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</si>
  <si>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</si>
  <si>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</si>
  <si>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</si>
  <si>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</si>
  <si>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</si>
  <si>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</si>
  <si>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</si>
  <si>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</si>
  <si>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</si>
  <si>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</si>
  <si>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</si>
  <si>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</si>
  <si>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</si>
  <si>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</si>
  <si>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</si>
  <si>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</si>
  <si>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</si>
  <si>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</si>
  <si>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</si>
  <si>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</si>
  <si>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</si>
  <si>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</si>
  <si>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</si>
  <si>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</si>
  <si>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</si>
  <si>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</si>
  <si>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</si>
  <si>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</si>
  <si>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</si>
  <si>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</si>
  <si>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</si>
  <si>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</si>
  <si>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</si>
  <si>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</si>
  <si>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</si>
  <si>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</si>
  <si>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</si>
  <si>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</si>
  <si>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</si>
  <si>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</si>
  <si>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</si>
  <si>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</si>
  <si>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</si>
  <si>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</si>
  <si>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</si>
  <si>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</si>
  <si>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</si>
  <si>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</si>
  <si>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</si>
  <si>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</si>
  <si>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</si>
  <si>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</si>
  <si>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</si>
  <si>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</si>
  <si>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</si>
  <si>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</si>
  <si>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</si>
  <si>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</si>
  <si>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</si>
  <si>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</si>
  <si>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</si>
  <si>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</si>
  <si>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</si>
  <si>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</si>
  <si>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</si>
  <si>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</si>
  <si>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</si>
  <si>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</si>
  <si>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</si>
  <si>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</si>
  <si>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</si>
  <si>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</si>
  <si>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</si>
  <si>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</si>
  <si>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</si>
  <si>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</si>
  <si>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</si>
  <si>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</si>
  <si>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</si>
  <si>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</si>
  <si>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</si>
  <si>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</si>
  <si>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</si>
  <si>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</si>
  <si>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</si>
  <si>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</si>
  <si>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</si>
  <si>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</si>
  <si>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</si>
  <si>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</si>
  <si>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</si>
  <si>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</si>
  <si>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</si>
  <si>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</si>
  <si>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</si>
  <si>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</si>
  <si>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</si>
  <si>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</si>
  <si>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</si>
  <si>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</si>
  <si>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</si>
  <si>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</si>
  <si>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</si>
  <si>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</si>
  <si>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</si>
  <si>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</si>
  <si>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</si>
  <si>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</si>
  <si>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</si>
  <si>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</si>
  <si>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</si>
  <si>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</si>
  <si>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</si>
  <si>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</si>
  <si>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</si>
  <si>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</si>
  <si>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</si>
  <si>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</si>
  <si>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</si>
  <si>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</si>
  <si>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</si>
  <si>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</si>
  <si>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</si>
  <si>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</si>
  <si>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</si>
  <si>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</si>
  <si>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</si>
  <si>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</si>
  <si>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</si>
  <si>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</si>
  <si>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</si>
  <si>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</si>
  <si>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</si>
  <si>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</si>
  <si>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</si>
  <si>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</si>
  <si>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</si>
  <si>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</si>
  <si>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</si>
  <si>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</si>
  <si>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</si>
  <si>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</si>
  <si>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</si>
  <si>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</si>
  <si>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</si>
  <si>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</si>
  <si>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</si>
  <si>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</si>
  <si>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</si>
  <si>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</si>
  <si>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</si>
  <si>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</si>
  <si>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</si>
  <si>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</si>
  <si>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</si>
  <si>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</si>
  <si>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</si>
  <si>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</si>
  <si>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</si>
  <si>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</si>
  <si>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</si>
  <si>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</si>
  <si>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</si>
  <si>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</si>
  <si>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</si>
  <si>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</si>
  <si>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</si>
  <si>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</si>
  <si>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</si>
  <si>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</si>
  <si>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</si>
  <si>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</si>
  <si>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</si>
  <si>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</si>
  <si>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</si>
  <si>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</si>
  <si>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</si>
  <si>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</si>
  <si>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</si>
  <si>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</si>
  <si>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</si>
  <si>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</si>
  <si>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</si>
  <si>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</si>
  <si>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</si>
  <si>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</si>
  <si>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</si>
  <si>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</si>
  <si>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</si>
  <si>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</si>
  <si>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</si>
  <si>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</si>
  <si>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</si>
  <si>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</si>
  <si>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</si>
  <si>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</si>
  <si>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</si>
  <si>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</si>
  <si>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</si>
  <si>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</si>
  <si>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</si>
  <si>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</si>
  <si>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</si>
  <si>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</si>
  <si>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</si>
  <si>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</si>
  <si>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</si>
  <si>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</si>
  <si>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</si>
  <si>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</si>
  <si>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</si>
  <si>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</si>
  <si>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</si>
  <si>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</si>
  <si>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</si>
  <si>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</si>
  <si>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</si>
  <si>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</si>
  <si>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</si>
  <si>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</si>
  <si>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</si>
  <si>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</si>
  <si>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</si>
  <si>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</si>
  <si>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</si>
  <si>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</si>
  <si>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</si>
  <si>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</si>
  <si>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</si>
  <si>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</si>
  <si>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</si>
  <si>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</si>
  <si>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</si>
  <si>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</si>
  <si>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</si>
  <si>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</si>
  <si>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</si>
  <si>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</si>
  <si>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</si>
  <si>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</si>
  <si>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</si>
  <si>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</si>
  <si>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</si>
  <si>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</si>
  <si>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</si>
  <si>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</si>
  <si>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</si>
  <si>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</si>
  <si>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</si>
  <si>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</si>
  <si>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</si>
  <si>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</si>
  <si>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</si>
  <si>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</si>
  <si>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</si>
  <si>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</si>
  <si>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</si>
  <si>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</si>
  <si>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</si>
  <si>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</si>
  <si>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</si>
  <si>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</si>
  <si>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</si>
  <si>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</si>
  <si>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</si>
  <si>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</si>
  <si>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</si>
  <si>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</si>
  <si>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</si>
  <si>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</si>
  <si>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</si>
  <si>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</si>
  <si>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</si>
  <si>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</si>
  <si>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</si>
  <si>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</si>
  <si>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</si>
  <si>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</si>
  <si>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</si>
  <si>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</si>
  <si>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</si>
  <si>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</si>
  <si>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</si>
  <si>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</si>
  <si>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</si>
  <si>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</si>
  <si>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</si>
  <si>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</si>
  <si>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</si>
  <si>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</si>
  <si>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</si>
  <si>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</si>
  <si>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</si>
  <si>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</si>
  <si>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</si>
  <si>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</si>
  <si>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</si>
  <si>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</si>
  <si>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</si>
  <si>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</si>
  <si>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</si>
  <si>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</si>
  <si>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</si>
  <si>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</si>
  <si>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</si>
  <si>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</si>
  <si>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</si>
  <si>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</si>
  <si>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</si>
  <si>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</si>
  <si>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</si>
  <si>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</si>
  <si>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</si>
  <si>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</si>
  <si>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</si>
  <si>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</si>
  <si>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</si>
  <si>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</si>
  <si>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</si>
  <si>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</si>
  <si>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</si>
  <si>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</si>
  <si>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</si>
  <si>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</si>
  <si>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</si>
  <si>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</si>
  <si>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</si>
  <si>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</si>
  <si>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</si>
  <si>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</si>
  <si>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</si>
  <si>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</si>
  <si>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</si>
  <si>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</si>
  <si>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</si>
  <si>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</si>
  <si>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</si>
  <si>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</si>
  <si>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</si>
  <si>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</si>
  <si>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</si>
  <si>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</si>
  <si>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</si>
  <si>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</si>
  <si>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</si>
  <si>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</si>
  <si>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</si>
  <si>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</si>
  <si>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</si>
  <si>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</si>
  <si>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</si>
  <si>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</si>
  <si>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</si>
  <si>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</si>
  <si>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</si>
  <si>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</si>
  <si>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</si>
  <si>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</si>
  <si>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</si>
  <si>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</si>
  <si>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</si>
  <si>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</si>
  <si>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</si>
  <si>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</si>
  <si>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</si>
  <si>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</si>
  <si>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</si>
  <si>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</si>
  <si>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</si>
  <si>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</si>
  <si>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</si>
  <si>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</si>
  <si>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</si>
  <si>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</si>
  <si>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</si>
  <si>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</si>
  <si>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</si>
  <si>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</si>
  <si>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</si>
  <si>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</si>
  <si>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</si>
  <si>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</si>
  <si>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</si>
  <si>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</si>
  <si>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</si>
  <si>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</si>
  <si>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</si>
  <si>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</si>
  <si>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</si>
  <si>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</si>
  <si>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</si>
  <si>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</si>
  <si>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</si>
  <si>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</si>
  <si>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</si>
  <si>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</si>
  <si>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</si>
  <si>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</si>
  <si>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</si>
  <si>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</si>
  <si>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</si>
  <si>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</si>
  <si>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</si>
  <si>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</si>
  <si>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</si>
  <si>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</si>
  <si>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</si>
  <si>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</si>
  <si>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</si>
  <si>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</si>
  <si>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</si>
  <si>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</si>
  <si>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</si>
  <si>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</si>
  <si>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</si>
  <si>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</si>
  <si>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</si>
  <si>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</si>
  <si>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</si>
  <si>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</si>
  <si>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</si>
  <si>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</si>
  <si>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</si>
  <si>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</si>
  <si>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</si>
  <si>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</si>
  <si>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</si>
  <si>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</si>
  <si>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</si>
  <si>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</si>
  <si>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</si>
  <si>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</si>
  <si>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</si>
  <si>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</si>
  <si>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</si>
  <si>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</si>
  <si>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</si>
  <si>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</si>
  <si>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</si>
  <si>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</si>
  <si>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</si>
  <si>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</si>
  <si>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</si>
  <si>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</si>
  <si>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</si>
  <si>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</si>
  <si>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</si>
  <si>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</si>
  <si>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</si>
  <si>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</si>
  <si>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</si>
  <si>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</si>
  <si>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</si>
  <si>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</si>
  <si>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</si>
  <si>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</si>
  <si>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</si>
  <si>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</si>
  <si>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</si>
  <si>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</si>
  <si>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</si>
  <si>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</si>
  <si>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</si>
  <si>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</si>
  <si>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</si>
  <si>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</si>
  <si>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</si>
  <si>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</si>
  <si>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</si>
  <si>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</si>
  <si>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</si>
  <si>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</si>
  <si>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</si>
  <si>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</si>
  <si>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</si>
  <si>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</si>
  <si>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</si>
  <si>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</si>
  <si>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</si>
  <si>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</si>
  <si>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</si>
  <si>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</si>
  <si>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</si>
  <si>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</si>
  <si>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</si>
  <si>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</si>
  <si>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</si>
  <si>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</si>
  <si>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</si>
  <si>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</si>
  <si>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</si>
  <si>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</si>
  <si>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</si>
  <si>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</si>
  <si>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</si>
  <si>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</si>
  <si>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</si>
  <si>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</si>
  <si>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</si>
  <si>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</si>
  <si>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</si>
  <si>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</si>
  <si>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</si>
  <si>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</si>
  <si>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</si>
  <si>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</si>
  <si>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</si>
  <si>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</si>
  <si>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</si>
  <si>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</si>
  <si>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</si>
  <si>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</si>
  <si>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</si>
  <si>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</si>
  <si>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</si>
  <si>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</si>
  <si>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</si>
  <si>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</si>
  <si>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</si>
  <si>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</si>
  <si>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</si>
  <si>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</si>
  <si>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</si>
  <si>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</si>
  <si>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</si>
  <si>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</si>
  <si>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</si>
  <si>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</si>
  <si>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</si>
  <si>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</si>
  <si>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</si>
  <si>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</si>
  <si>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</si>
  <si>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</si>
  <si>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</si>
  <si>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</si>
  <si>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</si>
  <si>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</si>
  <si>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</si>
  <si>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</si>
  <si>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</si>
  <si>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</si>
  <si>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</si>
  <si>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</si>
  <si>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</si>
  <si>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</si>
  <si>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</si>
  <si>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</si>
  <si>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</si>
  <si>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</si>
  <si>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</si>
  <si>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</si>
  <si>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</si>
  <si>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</si>
  <si>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</si>
  <si>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</si>
  <si>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</si>
  <si>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</si>
  <si>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</si>
  <si>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</si>
  <si>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</si>
  <si>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</si>
  <si>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</si>
  <si>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</si>
  <si>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</si>
  <si>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</si>
  <si>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</si>
  <si>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</si>
  <si>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</si>
  <si>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</si>
  <si>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</si>
  <si>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</si>
  <si>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</si>
  <si>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</si>
  <si>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</si>
  <si>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</si>
  <si>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</si>
  <si>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</si>
  <si>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</si>
  <si>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</si>
  <si>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</si>
  <si>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</si>
  <si>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</si>
  <si>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</si>
  <si>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</si>
  <si>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</si>
  <si>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</si>
  <si>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</si>
  <si>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</si>
  <si>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</si>
  <si>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</si>
  <si>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</si>
  <si>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</si>
  <si>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</si>
  <si>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</si>
  <si>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</si>
  <si>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</si>
  <si>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</si>
  <si>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</si>
  <si>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</si>
  <si>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</si>
  <si>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</si>
  <si>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</si>
  <si>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</si>
  <si>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</si>
  <si>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</si>
  <si>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</si>
  <si>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</si>
  <si>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</si>
  <si>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</si>
  <si>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</si>
  <si>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</si>
  <si>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</si>
  <si>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</si>
  <si>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</si>
  <si>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</si>
  <si>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</si>
  <si>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</si>
  <si>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</si>
  <si>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</si>
  <si>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</si>
  <si>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</si>
  <si>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</si>
  <si>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</si>
  <si>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</si>
  <si>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</si>
  <si>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</si>
  <si>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</si>
  <si>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</si>
  <si>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</si>
  <si>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</si>
  <si>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</si>
  <si>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</si>
  <si>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</si>
  <si>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</si>
  <si>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</si>
  <si>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</si>
  <si>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</si>
  <si>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</si>
  <si>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</si>
  <si>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</si>
  <si>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</si>
  <si>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</si>
  <si>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</si>
  <si>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</si>
  <si>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</si>
  <si>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</si>
  <si>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</si>
  <si>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</si>
  <si>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</si>
  <si>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</si>
  <si>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</si>
  <si>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</si>
  <si>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</si>
  <si>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</si>
  <si>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</si>
  <si>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</si>
  <si>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</si>
  <si>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</si>
  <si>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</si>
  <si>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</si>
  <si>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</si>
  <si>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</si>
  <si>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</si>
  <si>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</si>
  <si>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</si>
  <si>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</si>
  <si>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</si>
  <si>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</si>
  <si>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</si>
  <si>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</si>
  <si>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</si>
  <si>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</si>
  <si>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</si>
  <si>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</si>
  <si>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</si>
  <si>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</si>
  <si>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</si>
  <si>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</si>
  <si>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</si>
  <si>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</si>
  <si>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</si>
  <si>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</si>
  <si>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</si>
  <si>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</si>
  <si>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</si>
  <si>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</si>
  <si>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</si>
  <si>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</si>
  <si>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</si>
  <si>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</si>
  <si>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</si>
  <si>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</si>
  <si>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</si>
  <si>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</si>
  <si>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</si>
  <si>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</si>
  <si>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</si>
  <si>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</si>
  <si>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</si>
  <si>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</si>
  <si>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</si>
  <si>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</si>
  <si>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</si>
  <si>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</si>
  <si>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</si>
  <si>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</si>
  <si>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</si>
  <si>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</si>
  <si>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</si>
  <si>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</si>
  <si>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</si>
  <si>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</si>
  <si>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</si>
  <si>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</si>
  <si>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</si>
  <si>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</si>
  <si>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</si>
  <si>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</si>
  <si>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</si>
  <si>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</si>
  <si>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</si>
  <si>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</si>
  <si>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</si>
  <si>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</si>
  <si>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</si>
  <si>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</si>
  <si>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</si>
  <si>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</si>
  <si>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</si>
  <si>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</si>
  <si>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</si>
  <si>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</si>
  <si>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</si>
  <si>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</si>
  <si>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</si>
  <si>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</si>
  <si>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</si>
  <si>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</si>
  <si>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</si>
  <si>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</si>
  <si>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</si>
  <si>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</si>
  <si>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</si>
  <si>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</si>
  <si>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</si>
  <si>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</si>
  <si>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</si>
  <si>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</si>
  <si>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</si>
  <si>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</si>
  <si>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</si>
  <si>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</si>
  <si>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</si>
  <si>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</si>
  <si>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</si>
  <si>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</si>
  <si>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</si>
  <si>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</si>
  <si>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</si>
  <si>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</si>
  <si>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</si>
  <si>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</si>
  <si>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</si>
  <si>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</si>
  <si>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</si>
  <si>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</si>
  <si>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</si>
  <si>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</si>
  <si>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</si>
  <si>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</si>
  <si>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</si>
  <si>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</si>
  <si>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</si>
  <si>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</si>
  <si>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</si>
  <si>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</si>
  <si>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</si>
  <si>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</si>
  <si>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</si>
  <si>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</si>
  <si>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</si>
  <si>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</si>
  <si>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</si>
  <si>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</si>
  <si>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</si>
  <si>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</si>
  <si>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</si>
  <si>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</si>
  <si>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</si>
  <si>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</si>
  <si>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</si>
  <si>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</si>
  <si>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</si>
  <si>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</si>
  <si>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</si>
  <si>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</si>
  <si>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</si>
  <si>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</si>
  <si>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</si>
  <si>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</si>
  <si>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</si>
  <si>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</si>
  <si>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</si>
  <si>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</si>
  <si>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</si>
  <si>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</si>
  <si>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</si>
  <si>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</si>
  <si>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</si>
  <si>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</si>
  <si>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</si>
  <si>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</si>
  <si>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</si>
  <si>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</si>
  <si>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</si>
  <si>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</si>
  <si>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</si>
  <si>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</si>
  <si>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</si>
  <si>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</si>
  <si>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</si>
  <si>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</si>
  <si>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</si>
  <si>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</si>
  <si>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</si>
  <si>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</si>
  <si>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</si>
  <si>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</si>
  <si>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</si>
  <si>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</si>
  <si>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</si>
  <si>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</si>
  <si>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</si>
  <si>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</si>
  <si>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</si>
  <si>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</si>
  <si>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</si>
  <si>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</si>
  <si>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</si>
  <si>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</si>
  <si>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</si>
  <si>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</si>
  <si>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</si>
  <si>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</si>
  <si>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</si>
  <si>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</si>
  <si>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</si>
  <si>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</si>
  <si>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</si>
  <si>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</si>
  <si>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</si>
  <si>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</si>
  <si>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</si>
  <si>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</si>
  <si>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</si>
  <si>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</si>
  <si>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</si>
  <si>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</si>
  <si>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</si>
  <si>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</si>
  <si>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</si>
  <si>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</si>
  <si>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</si>
  <si>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</si>
  <si>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</si>
  <si>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</si>
  <si>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</si>
  <si>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</si>
  <si>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</si>
  <si>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</si>
  <si>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</si>
  <si>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</si>
  <si>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</si>
  <si>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</si>
  <si>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</si>
  <si>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</si>
  <si>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</si>
  <si>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</si>
  <si>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</si>
  <si>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</si>
  <si>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</si>
  <si>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</si>
  <si>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</si>
  <si>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</si>
  <si>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</si>
  <si>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</si>
  <si>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</si>
  <si>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</si>
  <si>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</si>
  <si>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</si>
  <si>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</si>
  <si>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</si>
  <si>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</si>
  <si>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</si>
  <si>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</si>
  <si>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</si>
  <si>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</si>
  <si>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</si>
  <si>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</si>
  <si>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</si>
  <si>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</si>
  <si>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</si>
  <si>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</si>
  <si>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</si>
  <si>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</si>
  <si>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</si>
  <si>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</si>
  <si>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</si>
  <si>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</si>
  <si>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</si>
  <si>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</si>
  <si>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</si>
  <si>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</si>
  <si>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</si>
  <si>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</si>
  <si>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</si>
  <si>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</si>
  <si>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</si>
  <si>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</si>
  <si>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</si>
  <si>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</si>
  <si>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</si>
  <si>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</si>
  <si>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</si>
  <si>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</si>
  <si>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</si>
  <si>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</si>
  <si>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</si>
  <si>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</si>
  <si>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</si>
  <si>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</si>
  <si>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</si>
  <si>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</si>
  <si>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</si>
  <si>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</si>
  <si>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</si>
  <si>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</si>
  <si>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</si>
  <si>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</si>
  <si>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</si>
  <si>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</si>
  <si>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</si>
  <si>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</si>
  <si>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</si>
  <si>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</si>
  <si>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</si>
  <si>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</si>
  <si>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</si>
  <si>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</si>
  <si>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</si>
  <si>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</si>
  <si>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</si>
  <si>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</si>
  <si>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</si>
  <si>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</si>
  <si>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</si>
  <si>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</si>
  <si>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</si>
  <si>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</si>
  <si>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</si>
  <si>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</si>
  <si>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</si>
  <si>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</si>
  <si>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</si>
  <si>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</si>
  <si>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</si>
  <si>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</si>
  <si>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</si>
  <si>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</si>
  <si>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</si>
  <si>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</si>
  <si>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</si>
  <si>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</si>
  <si>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</si>
  <si>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</si>
  <si>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</si>
  <si>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</si>
  <si>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</si>
  <si>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</si>
  <si>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</si>
  <si>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</si>
  <si>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</si>
  <si>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</si>
  <si>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</si>
  <si>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</si>
  <si>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</si>
  <si>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</si>
  <si>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</si>
  <si>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</si>
  <si>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</si>
  <si>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</si>
  <si>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</si>
  <si>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</si>
  <si>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</si>
  <si>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</si>
  <si>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</si>
  <si>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</si>
  <si>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</si>
  <si>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</si>
  <si>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</si>
  <si>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</si>
  <si>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</si>
  <si>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</si>
  <si>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</si>
  <si>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</si>
  <si>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</si>
  <si>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</si>
  <si>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</si>
  <si>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</si>
  <si>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</si>
  <si>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</si>
  <si>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</si>
  <si>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</si>
  <si>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</si>
  <si>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</si>
  <si>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</si>
  <si>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</si>
  <si>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</si>
  <si>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</si>
  <si>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</si>
  <si>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</si>
  <si>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</si>
  <si>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</si>
  <si>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</si>
  <si>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</si>
  <si>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</si>
  <si>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</si>
  <si>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</si>
  <si>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</si>
  <si>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</si>
  <si>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</si>
  <si>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</si>
  <si>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</si>
  <si>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</si>
  <si>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</si>
  <si>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</si>
  <si>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</si>
  <si>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</si>
  <si>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</si>
  <si>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</si>
  <si>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</si>
  <si>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</si>
  <si>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</si>
  <si>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</si>
  <si>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</si>
  <si>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</si>
  <si>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</si>
  <si>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</si>
  <si>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</si>
  <si>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</si>
  <si>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</si>
  <si>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</si>
  <si>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</si>
  <si>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</si>
  <si>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</si>
  <si>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</si>
  <si>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</si>
  <si>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</si>
  <si>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</si>
  <si>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</si>
  <si>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</si>
  <si>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</si>
  <si>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</si>
  <si>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</si>
  <si>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</si>
  <si>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</si>
  <si>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</si>
  <si>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</si>
  <si>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</si>
  <si>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</si>
  <si>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</si>
  <si>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</si>
  <si>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</si>
  <si>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</si>
  <si>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</si>
  <si>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</si>
  <si>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</si>
  <si>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</si>
  <si>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</si>
  <si>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</si>
  <si>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</si>
  <si>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</si>
  <si>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</si>
  <si>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</si>
  <si>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</si>
  <si>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</si>
  <si>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</si>
  <si>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</si>
  <si>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</si>
  <si>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</si>
  <si>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</si>
  <si>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</si>
  <si>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</si>
  <si>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</si>
  <si>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</si>
  <si>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</si>
  <si>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</si>
  <si>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</si>
  <si>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</si>
  <si>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</si>
  <si>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</si>
  <si>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</si>
  <si>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</si>
  <si>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</si>
  <si>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</si>
  <si>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</si>
  <si>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</si>
  <si>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</si>
  <si>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</si>
  <si>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</si>
  <si>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</si>
  <si>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</si>
  <si>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</si>
  <si>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</si>
  <si>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</si>
  <si>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</si>
  <si>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</si>
  <si>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</si>
  <si>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</si>
  <si>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</si>
  <si>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</si>
  <si>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</si>
  <si>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</si>
  <si>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</si>
  <si>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</si>
  <si>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</si>
  <si>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</si>
  <si>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</si>
  <si>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</si>
  <si>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</si>
  <si>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</si>
  <si>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</si>
  <si>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</si>
  <si>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</si>
  <si>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</si>
  <si>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</si>
  <si>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</si>
  <si>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</si>
  <si>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</si>
  <si>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</si>
  <si>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</si>
  <si>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</si>
  <si>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</si>
  <si>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</si>
  <si>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</si>
  <si>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</si>
  <si>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</si>
  <si>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</si>
  <si>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</si>
  <si>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</si>
  <si>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</si>
  <si>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</si>
  <si>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</si>
  <si>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</si>
  <si>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</si>
  <si>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</si>
  <si>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</si>
  <si>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</si>
  <si>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</si>
  <si>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</si>
  <si>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</si>
  <si>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</si>
  <si>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</si>
  <si>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</si>
  <si>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</si>
  <si>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</si>
  <si>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</si>
  <si>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</si>
  <si>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</si>
  <si>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</si>
  <si>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</si>
  <si>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</si>
  <si>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</si>
  <si>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</si>
  <si>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</si>
  <si>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</si>
  <si>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</si>
  <si>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</si>
  <si>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</si>
  <si>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</si>
  <si>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</si>
  <si>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</si>
  <si>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</si>
  <si>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</si>
  <si>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</si>
  <si>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</si>
  <si>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</si>
  <si>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</si>
  <si>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</si>
  <si>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</si>
  <si>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</si>
  <si>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</si>
  <si>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</si>
  <si>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</si>
  <si>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</si>
  <si>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</si>
  <si>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</si>
  <si>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</si>
  <si>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</si>
  <si>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</si>
  <si>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</si>
  <si>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</si>
  <si>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</si>
  <si>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</si>
  <si>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</si>
  <si>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</si>
  <si>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</si>
  <si>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</si>
  <si>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</si>
  <si>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</si>
  <si>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</si>
  <si>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</si>
  <si>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</si>
  <si>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</si>
  <si>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</si>
  <si>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</si>
  <si>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</si>
  <si>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</si>
  <si>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</si>
  <si>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</si>
  <si>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</si>
  <si>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</si>
  <si>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</si>
  <si>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</si>
  <si>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</si>
  <si>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</si>
  <si>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</si>
  <si>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</si>
  <si>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</si>
  <si>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</si>
  <si>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</si>
  <si>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</si>
  <si>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</si>
  <si>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</si>
  <si>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</si>
  <si>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</si>
  <si>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</si>
  <si>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</si>
  <si>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</si>
  <si>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</si>
  <si>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</si>
  <si>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</si>
  <si>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</si>
  <si>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</si>
  <si>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</si>
  <si>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</si>
  <si>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</si>
  <si>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</si>
  <si>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</si>
  <si>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</si>
  <si>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</si>
  <si>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</si>
  <si>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</si>
  <si>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</si>
  <si>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</si>
  <si>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</si>
  <si>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</si>
  <si>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</si>
  <si>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</si>
  <si>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</si>
  <si>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</si>
  <si>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</si>
  <si>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</si>
  <si>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</si>
  <si>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</si>
  <si>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</si>
  <si>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</si>
  <si>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</si>
  <si>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</si>
  <si>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</si>
  <si>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</si>
  <si>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</si>
  <si>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</si>
  <si>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</si>
  <si>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</si>
  <si>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</si>
  <si>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</si>
  <si>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</si>
  <si>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</si>
  <si>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</si>
  <si>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</si>
  <si>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</si>
  <si>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</si>
  <si>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</si>
  <si>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</si>
  <si>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</si>
  <si>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</si>
  <si>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</si>
  <si>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</si>
  <si>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</si>
  <si>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</si>
  <si>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</si>
  <si>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</si>
  <si>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</si>
  <si>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</si>
  <si>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</si>
  <si>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</si>
  <si>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</si>
  <si>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</si>
  <si>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</si>
  <si>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</si>
  <si>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</si>
  <si>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</si>
  <si>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</si>
  <si>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</si>
  <si>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</si>
  <si>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</si>
  <si>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</si>
  <si>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</si>
  <si>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</si>
  <si>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</si>
  <si>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</si>
  <si>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</si>
  <si>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</si>
  <si>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</si>
  <si>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</si>
  <si>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</si>
  <si>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</si>
  <si>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</si>
  <si>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</si>
  <si>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</si>
  <si>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</si>
  <si>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</si>
  <si>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</si>
  <si>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</si>
  <si>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</si>
  <si>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</si>
  <si>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</si>
  <si>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</si>
  <si>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</si>
  <si>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</si>
  <si>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</si>
  <si>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</si>
  <si>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</si>
  <si>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</si>
  <si>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</si>
  <si>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</si>
  <si>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</si>
  <si>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</si>
  <si>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</si>
  <si>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</si>
  <si>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</si>
  <si>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</si>
  <si>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</si>
  <si>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</si>
  <si>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</si>
  <si>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</si>
  <si>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</si>
  <si>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</si>
  <si>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</si>
  <si>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</si>
  <si>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</si>
  <si>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</si>
  <si>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</si>
  <si>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</si>
  <si>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</si>
  <si>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</si>
  <si>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</si>
  <si>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</si>
  <si>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</si>
  <si>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</si>
  <si>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</si>
  <si>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</si>
  <si>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</si>
  <si>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</si>
  <si>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</si>
  <si>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</si>
  <si>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</si>
  <si>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</si>
  <si>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</si>
  <si>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</si>
  <si>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</si>
  <si>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</si>
  <si>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</si>
  <si>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</si>
  <si>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</si>
  <si>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</si>
  <si>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</si>
  <si>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</si>
  <si>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</si>
  <si>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</si>
  <si>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</si>
  <si>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</si>
  <si>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</si>
  <si>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</si>
  <si>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</si>
  <si>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</si>
  <si>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</si>
  <si>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</si>
  <si>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</si>
  <si>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</si>
  <si>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</si>
  <si>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</si>
  <si>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</si>
  <si>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</si>
  <si>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</si>
  <si>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</si>
  <si>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</si>
  <si>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</si>
  <si>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</si>
  <si>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</si>
  <si>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</si>
  <si>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</si>
  <si>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</si>
  <si>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</si>
  <si>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</si>
  <si>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</si>
  <si>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</si>
  <si>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</si>
  <si>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</si>
  <si>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</si>
  <si>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</si>
  <si>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</si>
  <si>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</si>
  <si>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</si>
  <si>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</si>
  <si>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</si>
  <si>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</si>
  <si>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</si>
  <si>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</si>
  <si>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</si>
  <si>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</si>
  <si>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</si>
  <si>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</si>
  <si>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</si>
  <si>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</si>
  <si>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</si>
  <si>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</si>
  <si>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</si>
  <si>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</si>
  <si>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</si>
  <si>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</si>
  <si>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</si>
  <si>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</si>
  <si>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</si>
  <si>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</si>
  <si>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</si>
  <si>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</si>
  <si>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</si>
  <si>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</si>
  <si>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</si>
  <si>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</si>
  <si>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</si>
  <si>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</si>
  <si>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</si>
  <si>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</si>
  <si>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</si>
  <si>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</si>
  <si>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</si>
  <si>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</si>
  <si>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</si>
  <si>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</si>
  <si>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</si>
  <si>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</si>
  <si>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</si>
  <si>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</si>
  <si>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</si>
  <si>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</si>
  <si>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</si>
  <si>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</si>
  <si>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</si>
  <si>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</si>
  <si>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</si>
  <si>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</si>
  <si>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</si>
  <si>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</si>
  <si>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</si>
  <si>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</si>
  <si>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</si>
  <si>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</si>
  <si>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</si>
  <si>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</si>
  <si>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</si>
  <si>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</si>
  <si>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</si>
  <si>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</si>
  <si>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</si>
  <si>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</si>
  <si>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</si>
  <si>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</si>
  <si>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</si>
  <si>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</si>
  <si>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</si>
  <si>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</si>
  <si>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</si>
  <si>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</si>
  <si>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</si>
  <si>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</si>
  <si>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</si>
  <si>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</si>
  <si>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</si>
  <si>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</si>
  <si>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</si>
  <si>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</si>
  <si>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</si>
  <si>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</si>
  <si>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</si>
  <si>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</si>
  <si>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</si>
  <si>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</si>
  <si>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</si>
  <si>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</si>
  <si>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</si>
  <si>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</si>
  <si>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</si>
  <si>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</si>
  <si>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</si>
  <si>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</si>
  <si>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</si>
  <si>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</si>
  <si>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</si>
  <si>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</si>
  <si>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</si>
  <si>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</si>
  <si>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</si>
  <si>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</si>
  <si>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</si>
  <si>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</si>
  <si>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</si>
  <si>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</si>
  <si>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</si>
  <si>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</si>
  <si>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</si>
  <si>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</si>
  <si>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</si>
  <si>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</si>
  <si>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</si>
  <si>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</si>
  <si>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</si>
  <si>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</si>
  <si>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</si>
  <si>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</si>
  <si>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</si>
  <si>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</si>
  <si>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</si>
  <si>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</si>
  <si>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</si>
  <si>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</si>
  <si>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</si>
  <si>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</si>
  <si>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</si>
  <si>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</si>
  <si>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</si>
  <si>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</si>
  <si>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</si>
  <si>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</si>
  <si>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</si>
  <si>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</si>
  <si>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</si>
  <si>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</si>
  <si>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</si>
  <si>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</si>
  <si>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</si>
  <si>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</si>
  <si>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</si>
  <si>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</si>
  <si>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</si>
  <si>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</si>
  <si>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</si>
  <si>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</si>
  <si>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</si>
  <si>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</si>
  <si>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</si>
  <si>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</si>
  <si>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</si>
  <si>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</si>
  <si>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</si>
  <si>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</si>
  <si>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</si>
  <si>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</si>
  <si>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</si>
  <si>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</si>
  <si>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</si>
  <si>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</si>
  <si>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</si>
  <si>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</si>
  <si>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</si>
  <si>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</si>
  <si>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</si>
  <si>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</si>
  <si>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</si>
  <si>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</si>
  <si>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</si>
  <si>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</si>
  <si>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</si>
  <si>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</si>
  <si>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</si>
  <si>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</si>
  <si>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</si>
  <si>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</si>
  <si>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</si>
  <si>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</si>
  <si>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</si>
  <si>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</si>
  <si>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</si>
  <si>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</si>
  <si>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</si>
  <si>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</si>
  <si>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</si>
  <si>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</si>
  <si>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</si>
  <si>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</si>
  <si>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</si>
  <si>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</si>
  <si>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</si>
  <si>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</si>
  <si>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</si>
  <si>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</si>
  <si>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</si>
  <si>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</si>
  <si>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</si>
  <si>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</si>
  <si>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</si>
  <si>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</si>
  <si>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</si>
  <si>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</si>
  <si>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</si>
  <si>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</si>
  <si>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</si>
  <si>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</si>
  <si>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</si>
  <si>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</si>
  <si>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</si>
  <si>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</si>
  <si>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</si>
  <si>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</si>
  <si>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</si>
  <si>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</si>
  <si>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</si>
  <si>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</si>
  <si>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</si>
  <si>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</si>
  <si>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</si>
  <si>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</si>
  <si>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</si>
  <si>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</si>
  <si>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</si>
  <si>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</si>
  <si>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</si>
  <si>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</si>
  <si>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</si>
  <si>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</si>
  <si>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</si>
  <si>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</si>
  <si>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</si>
  <si>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</si>
  <si>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</si>
  <si>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</si>
  <si>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</si>
  <si>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</si>
  <si>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</si>
  <si>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</si>
  <si>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</si>
  <si>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</si>
  <si>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</si>
  <si>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</si>
  <si>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</si>
  <si>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</si>
  <si>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</si>
  <si>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</si>
  <si>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</si>
  <si>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</si>
  <si>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</si>
  <si>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</si>
  <si>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</si>
  <si>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</si>
  <si>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</si>
  <si>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</si>
  <si>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</si>
  <si>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</si>
  <si>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</si>
  <si>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</si>
  <si>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</si>
  <si>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</si>
  <si>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</si>
  <si>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</si>
  <si>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</si>
  <si>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</si>
  <si>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</si>
  <si>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</si>
  <si>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</si>
  <si>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</si>
  <si>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</si>
  <si>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</si>
  <si>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</si>
  <si>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</si>
  <si>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</si>
  <si>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</si>
  <si>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</si>
  <si>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</si>
  <si>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</si>
  <si>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</si>
  <si>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</si>
  <si>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</si>
  <si>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</si>
  <si>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</si>
  <si>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</si>
  <si>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</si>
  <si>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</si>
  <si>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</si>
  <si>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</si>
  <si>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</si>
  <si>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</si>
  <si>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</si>
  <si>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</si>
  <si>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</si>
  <si>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</si>
  <si>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</si>
  <si>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</si>
  <si>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</si>
  <si>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</si>
  <si>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</si>
  <si>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</si>
  <si>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</si>
  <si>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</si>
  <si>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</si>
  <si>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</si>
  <si>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</si>
  <si>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</si>
  <si>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</si>
  <si>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</si>
  <si>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</si>
  <si>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</si>
  <si>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</si>
  <si>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</si>
  <si>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</si>
  <si>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</si>
  <si>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</si>
  <si>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</si>
  <si>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</si>
  <si>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</si>
  <si>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</si>
  <si>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</si>
  <si>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</si>
  <si>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</si>
  <si>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</si>
  <si>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</si>
  <si>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</si>
  <si>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</si>
  <si>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</si>
  <si>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</si>
  <si>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</si>
  <si>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</si>
  <si>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</si>
  <si>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</si>
  <si>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</si>
  <si>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</si>
  <si>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</si>
  <si>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</si>
  <si>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</si>
  <si>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</si>
  <si>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</si>
  <si>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</si>
  <si>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</si>
  <si>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</si>
  <si>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</si>
  <si>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</si>
  <si>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</si>
  <si>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</si>
  <si>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</si>
  <si>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</si>
  <si>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</si>
  <si>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</si>
  <si>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</si>
  <si>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</si>
  <si>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</si>
  <si>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</si>
  <si>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</si>
  <si>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</si>
  <si>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</si>
  <si>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</si>
  <si>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</si>
  <si>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</si>
  <si>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</si>
  <si>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</si>
  <si>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</si>
  <si>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</si>
  <si>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</si>
  <si>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</si>
  <si>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</si>
  <si>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</si>
  <si>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</si>
  <si>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</si>
  <si>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</si>
  <si>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</si>
  <si>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</si>
  <si>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</si>
  <si>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</si>
  <si>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</si>
  <si>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</si>
  <si>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</si>
  <si>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</si>
  <si>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</si>
  <si>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</si>
  <si>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</si>
  <si>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</si>
  <si>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</si>
  <si>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</si>
  <si>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</si>
  <si>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</si>
  <si>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</si>
  <si>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</si>
  <si>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</si>
  <si>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</si>
  <si>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</si>
  <si>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</si>
  <si>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</si>
  <si>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</si>
  <si>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</si>
  <si>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</si>
  <si>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</si>
  <si>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</si>
  <si>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</si>
  <si>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</si>
  <si>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</si>
  <si>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</si>
  <si>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</si>
  <si>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</si>
  <si>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</si>
  <si>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</si>
  <si>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</si>
  <si>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</si>
  <si>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</si>
  <si>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</si>
  <si>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</si>
  <si>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</si>
  <si>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</si>
  <si>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</si>
  <si>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</si>
  <si>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</si>
  <si>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</si>
  <si>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</si>
  <si>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</si>
  <si>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</si>
  <si>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</si>
  <si>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</si>
  <si>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</si>
  <si>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</si>
  <si>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</si>
  <si>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</si>
  <si>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</si>
  <si>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</si>
  <si>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</si>
  <si>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</si>
  <si>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</si>
  <si>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</si>
  <si>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</si>
  <si>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</si>
  <si>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</si>
  <si>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</si>
  <si>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</si>
  <si>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</si>
  <si>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</si>
  <si>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</si>
  <si>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</si>
  <si>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</si>
  <si>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</si>
  <si>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</si>
  <si>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</si>
  <si>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</si>
  <si>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</si>
  <si>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</si>
  <si>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</si>
  <si>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</si>
  <si>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</si>
  <si>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</si>
  <si>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</si>
  <si>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</si>
  <si>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</si>
  <si>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</si>
  <si>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</si>
  <si>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</si>
  <si>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</si>
  <si>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</si>
  <si>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</si>
  <si>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</si>
  <si>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</si>
  <si>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</si>
  <si>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</si>
  <si>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</si>
  <si>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</si>
  <si>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</si>
  <si>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</si>
  <si>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</si>
  <si>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</si>
  <si>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</si>
  <si>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</si>
  <si>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</si>
  <si>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</si>
  <si>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</si>
  <si>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</si>
  <si>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</si>
  <si>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</si>
  <si>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</si>
  <si>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</si>
  <si>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</si>
  <si>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</si>
  <si>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</si>
  <si>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</si>
  <si>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</si>
  <si>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</si>
  <si>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</si>
  <si>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</si>
  <si>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</si>
  <si>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</si>
  <si>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</si>
  <si>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</si>
  <si>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</si>
  <si>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</si>
  <si>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</si>
  <si>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</si>
  <si>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</si>
  <si>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</si>
  <si>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</si>
  <si>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</si>
  <si>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</si>
  <si>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</si>
  <si>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</si>
  <si>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</si>
  <si>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</si>
  <si>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</si>
  <si>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</si>
  <si>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</si>
  <si>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</si>
  <si>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</si>
  <si>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</si>
  <si>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</si>
  <si>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</si>
  <si>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</si>
  <si>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</si>
  <si>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</si>
  <si>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</si>
  <si>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</si>
  <si>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</si>
  <si>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</si>
  <si>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</si>
  <si>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</si>
  <si>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</si>
  <si>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</si>
  <si>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</si>
  <si>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</si>
  <si>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</si>
  <si>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</si>
  <si>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</si>
  <si>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</si>
  <si>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</si>
  <si>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</si>
  <si>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</si>
  <si>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</si>
  <si>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</si>
  <si>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</si>
  <si>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</si>
  <si>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</si>
  <si>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</si>
  <si>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</si>
  <si>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</si>
  <si>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</si>
  <si>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</si>
  <si>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</si>
  <si>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</si>
  <si>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</si>
  <si>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</si>
  <si>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</si>
  <si>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</si>
  <si>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</si>
  <si>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</si>
  <si>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</si>
  <si>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</si>
  <si>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</si>
  <si>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</si>
  <si>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</si>
  <si>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</si>
  <si>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</si>
  <si>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</si>
  <si>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</si>
  <si>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</si>
  <si>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</si>
  <si>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</si>
  <si>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</si>
  <si>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</si>
  <si>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</si>
  <si>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</si>
  <si>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</si>
  <si>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</si>
  <si>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</si>
  <si>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</si>
  <si>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</si>
  <si>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</si>
  <si>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</si>
  <si>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</si>
  <si>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</si>
  <si>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</si>
  <si>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</si>
  <si>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</si>
  <si>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</si>
  <si>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</si>
  <si>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</si>
  <si>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</si>
  <si>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</si>
  <si>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</si>
  <si>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</si>
  <si>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</si>
  <si>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</si>
  <si>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</si>
  <si>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</si>
  <si>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</si>
  <si>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</si>
  <si>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</si>
  <si>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</si>
  <si>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</si>
  <si>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</si>
  <si>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</si>
  <si>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</si>
  <si>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</si>
  <si>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</si>
  <si>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</si>
  <si>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</si>
  <si>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</si>
  <si>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</si>
  <si>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</si>
  <si>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</si>
  <si>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</si>
  <si>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</si>
  <si>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</si>
  <si>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</si>
  <si>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</si>
  <si>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</si>
  <si>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</si>
  <si>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</si>
  <si>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</si>
  <si>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</si>
  <si>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</si>
  <si>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</si>
  <si>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</si>
  <si>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</si>
  <si>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</si>
  <si>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</si>
  <si>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</si>
  <si>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</si>
  <si>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</si>
  <si>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</si>
  <si>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</si>
  <si>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</si>
  <si>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</si>
  <si>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</si>
  <si>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</si>
  <si>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</si>
  <si>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</si>
  <si>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</si>
  <si>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</si>
  <si>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</si>
  <si>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</si>
  <si>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</si>
  <si>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</si>
  <si>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</si>
  <si>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</si>
  <si>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</si>
  <si>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</si>
  <si>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</si>
  <si>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</si>
  <si>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</si>
  <si>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</si>
  <si>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</si>
  <si>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</si>
  <si>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</si>
  <si>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</si>
  <si>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</si>
  <si>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</si>
  <si>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</si>
  <si>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</si>
  <si>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</si>
  <si>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</si>
  <si>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</si>
  <si>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</si>
  <si>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</si>
  <si>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</si>
  <si>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</si>
  <si>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</si>
  <si>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</si>
  <si>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</si>
  <si>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</si>
  <si>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</si>
  <si>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</si>
  <si>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</si>
  <si>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</si>
  <si>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</si>
  <si>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</si>
  <si>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</si>
  <si>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</si>
  <si>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</si>
  <si>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</si>
  <si>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</si>
  <si>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</si>
  <si>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</si>
  <si>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</si>
  <si>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</si>
  <si>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</si>
  <si>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</si>
  <si>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</si>
  <si>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</si>
  <si>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</si>
  <si>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</si>
  <si>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</si>
  <si>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</si>
  <si>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</si>
  <si>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</si>
  <si>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</si>
  <si>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</si>
  <si>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</si>
  <si>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</si>
  <si>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</si>
  <si>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</si>
  <si>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</si>
  <si>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</si>
  <si>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</si>
  <si>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</si>
  <si>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</si>
  <si>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</si>
  <si>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</si>
  <si>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</si>
  <si>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</si>
  <si>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</si>
  <si>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</si>
  <si>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</si>
  <si>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</si>
  <si>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</si>
  <si>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</si>
  <si>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</si>
  <si>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</si>
  <si>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</si>
  <si>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</si>
  <si>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</si>
  <si>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</si>
  <si>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</si>
  <si>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</si>
  <si>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</si>
  <si>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</si>
  <si>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</si>
  <si>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</si>
  <si>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</si>
  <si>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</si>
  <si>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</si>
  <si>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</si>
  <si>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</si>
  <si>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</si>
  <si>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</si>
  <si>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</si>
  <si>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</si>
  <si>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</si>
  <si>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</si>
  <si>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</si>
  <si>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</si>
  <si>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</si>
  <si>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</si>
  <si>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</si>
  <si>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</si>
  <si>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</si>
  <si>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</si>
  <si>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</si>
  <si>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</si>
  <si>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</si>
  <si>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</si>
  <si>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</si>
  <si>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</si>
  <si>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</si>
  <si>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</si>
  <si>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</si>
  <si>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</si>
  <si>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</si>
  <si>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</si>
  <si>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</si>
  <si>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</si>
  <si>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</si>
  <si>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</si>
  <si>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</si>
  <si>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</si>
  <si>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</si>
  <si>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</si>
  <si>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</si>
  <si>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</si>
  <si>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</si>
  <si>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</si>
  <si>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</si>
  <si>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</si>
  <si>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</si>
  <si>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</si>
  <si>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</si>
  <si>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</si>
  <si>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</si>
  <si>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</si>
  <si>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</si>
  <si>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</si>
  <si>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</si>
  <si>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</si>
  <si>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</si>
  <si>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</si>
  <si>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</si>
  <si>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</si>
  <si>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</si>
  <si>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</si>
  <si>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</si>
  <si>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</si>
  <si>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</si>
  <si>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</si>
  <si>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</si>
  <si>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</si>
  <si>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</si>
  <si>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</si>
  <si>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</si>
  <si>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</si>
  <si>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</si>
  <si>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</si>
  <si>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</si>
  <si>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</si>
  <si>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</si>
  <si>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</si>
  <si>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</si>
  <si>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</si>
  <si>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</si>
  <si>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</si>
  <si>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</si>
  <si>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</si>
  <si>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</si>
  <si>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</si>
  <si>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</si>
  <si>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</si>
  <si>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</si>
  <si>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</si>
  <si>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</si>
  <si>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</si>
  <si>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</si>
  <si>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</si>
  <si>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</si>
  <si>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</si>
  <si>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</si>
  <si>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</si>
  <si>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</si>
  <si>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</si>
  <si>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</si>
  <si>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</si>
  <si>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</si>
  <si>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</si>
  <si>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</si>
  <si>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</si>
  <si>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</si>
  <si>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</si>
  <si>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</si>
  <si>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</si>
  <si>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</si>
  <si>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</si>
  <si>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</si>
  <si>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</si>
  <si>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</si>
  <si>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</si>
  <si>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</si>
  <si>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</si>
  <si>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</si>
  <si>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</si>
  <si>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</si>
  <si>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</si>
  <si>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</si>
  <si>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</si>
  <si>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</si>
  <si>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</si>
  <si>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</si>
  <si>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</si>
  <si>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</si>
  <si>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</si>
  <si>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</si>
  <si>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</si>
  <si>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</si>
  <si>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</si>
  <si>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</si>
  <si>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</si>
  <si>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</si>
  <si>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</si>
  <si>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</si>
  <si>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</si>
  <si>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</si>
  <si>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</si>
  <si>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</si>
  <si>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</si>
  <si>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</si>
  <si>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</si>
  <si>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</si>
  <si>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</si>
  <si>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</si>
  <si>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</si>
  <si>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</si>
  <si>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</si>
  <si>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</si>
  <si>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</si>
  <si>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</si>
  <si>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</si>
  <si>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</si>
  <si>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</si>
  <si>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</si>
  <si>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</si>
  <si>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</si>
  <si>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</si>
  <si>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</si>
  <si>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</si>
  <si>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</si>
  <si>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</si>
  <si>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</si>
  <si>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</si>
  <si>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</si>
  <si>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</si>
  <si>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</si>
  <si>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</si>
  <si>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</si>
  <si>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</si>
  <si>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</si>
  <si>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</si>
  <si>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</si>
  <si>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</si>
  <si>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</si>
  <si>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</si>
  <si>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</si>
  <si>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</si>
  <si>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</si>
  <si>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</si>
  <si>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</si>
  <si>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</si>
  <si>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</si>
  <si>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</si>
  <si>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</si>
  <si>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</si>
  <si>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</si>
  <si>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</si>
  <si>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</si>
  <si>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</si>
  <si>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</si>
  <si>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</si>
  <si>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</si>
  <si>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</si>
  <si>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</si>
  <si>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</si>
  <si>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</si>
  <si>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</si>
  <si>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</si>
  <si>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</si>
  <si>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</si>
  <si>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</si>
  <si>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</si>
  <si>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</si>
  <si>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</si>
  <si>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</si>
  <si>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</si>
  <si>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</si>
  <si>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</si>
  <si>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</si>
  <si>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</si>
  <si>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</si>
  <si>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</si>
  <si>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</si>
  <si>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</si>
  <si>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</si>
  <si>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</si>
  <si>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</si>
  <si>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</si>
  <si>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</si>
  <si>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</si>
  <si>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</si>
  <si>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</si>
  <si>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</si>
  <si>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</si>
  <si>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</si>
  <si>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</si>
  <si>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</si>
  <si>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</si>
  <si>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</si>
  <si>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</si>
  <si>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</si>
  <si>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</si>
  <si>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</si>
  <si>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</si>
  <si>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</si>
  <si>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</si>
  <si>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</si>
  <si>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</si>
  <si>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</si>
  <si>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</si>
  <si>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</si>
  <si>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</si>
  <si>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</si>
  <si>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</si>
  <si>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</si>
  <si>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</si>
  <si>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</si>
  <si>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</si>
  <si>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</si>
  <si>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</si>
  <si>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</si>
  <si>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</si>
  <si>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</si>
  <si>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</si>
  <si>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</si>
  <si>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</si>
  <si>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</si>
  <si>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</si>
  <si>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</si>
  <si>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</si>
  <si>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</si>
  <si>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</si>
  <si>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</si>
  <si>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</si>
  <si>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</si>
  <si>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</si>
  <si>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</si>
  <si>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</si>
  <si>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</si>
  <si>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</si>
  <si>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</si>
  <si>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</si>
  <si>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</si>
  <si>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</si>
  <si>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</si>
  <si>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</si>
  <si>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</si>
  <si>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</si>
  <si>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</si>
  <si>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</si>
  <si>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</si>
  <si>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</si>
  <si>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</si>
  <si>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</si>
  <si>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</si>
  <si>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</si>
  <si>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</si>
  <si>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</si>
  <si>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</si>
  <si>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</si>
  <si>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</si>
  <si>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</si>
  <si>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</si>
  <si>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</si>
  <si>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</si>
  <si>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</si>
  <si>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</si>
  <si>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</si>
  <si>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</si>
  <si>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</si>
  <si>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</si>
  <si>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</si>
  <si>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</si>
  <si>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</si>
  <si>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</si>
  <si>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</si>
  <si>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</si>
  <si>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</si>
  <si>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</si>
  <si>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</si>
  <si>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</si>
  <si>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</si>
  <si>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</si>
  <si>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</si>
  <si>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</si>
  <si>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</si>
  <si>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</si>
  <si>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</si>
  <si>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</si>
  <si>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</si>
  <si>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</si>
  <si>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</si>
  <si>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</si>
  <si>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</si>
  <si>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</si>
  <si>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</si>
  <si>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</si>
  <si>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</si>
  <si>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</si>
  <si>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</si>
  <si>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</si>
  <si>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</si>
  <si>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</si>
  <si>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</si>
  <si>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</si>
  <si>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</si>
  <si>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</si>
  <si>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</si>
  <si>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</si>
  <si>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</si>
  <si>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</si>
  <si>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</si>
  <si>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</si>
  <si>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</si>
  <si>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</si>
  <si>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</si>
  <si>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</si>
  <si>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</si>
  <si>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</si>
  <si>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</si>
  <si>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</si>
  <si>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</si>
  <si>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</si>
  <si>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</si>
  <si>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</si>
  <si>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</si>
  <si>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</si>
  <si>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</si>
  <si>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</si>
  <si>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</si>
  <si>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</si>
  <si>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</si>
  <si>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</si>
  <si>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</si>
  <si>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</si>
  <si>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</si>
  <si>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</si>
  <si>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</si>
  <si>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</si>
  <si>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</si>
  <si>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</si>
  <si>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</si>
  <si>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</si>
  <si>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</si>
  <si>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</si>
  <si>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</si>
  <si>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</si>
  <si>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</si>
  <si>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</si>
  <si>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</si>
  <si>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</si>
  <si>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</si>
  <si>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</si>
  <si>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</si>
  <si>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</si>
  <si>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</si>
  <si>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</si>
  <si>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</si>
  <si>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</si>
  <si>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</si>
  <si>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</si>
  <si>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</si>
  <si>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</si>
  <si>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</si>
  <si>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</si>
  <si>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</si>
  <si>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</si>
  <si>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</si>
  <si>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</si>
  <si>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</si>
  <si>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</si>
  <si>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</si>
  <si>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</si>
  <si>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</si>
  <si>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</si>
  <si>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</si>
  <si>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</si>
  <si>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</si>
  <si>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</si>
  <si>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</si>
  <si>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</si>
  <si>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</si>
  <si>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</si>
  <si>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</si>
  <si>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</si>
  <si>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</si>
  <si>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</si>
  <si>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</si>
  <si>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</si>
  <si>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</si>
  <si>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</si>
  <si>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</si>
  <si>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</si>
  <si>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</si>
  <si>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</si>
  <si>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</si>
  <si>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</si>
  <si>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</si>
  <si>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</si>
  <si>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</si>
  <si>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</si>
  <si>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</si>
  <si>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</si>
  <si>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</si>
  <si>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</si>
  <si>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</si>
  <si>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</si>
  <si>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</si>
  <si>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</si>
  <si>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</si>
  <si>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</si>
  <si>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</si>
  <si>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</si>
  <si>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</si>
  <si>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</si>
  <si>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</si>
  <si>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</si>
  <si>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</si>
  <si>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</si>
  <si>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</si>
  <si>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</si>
  <si>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</si>
  <si>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</si>
  <si>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</si>
  <si>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</si>
  <si>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</si>
  <si>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</si>
  <si>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</si>
  <si>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</si>
  <si>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</si>
  <si>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</si>
  <si>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</si>
  <si>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</si>
  <si>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</si>
  <si>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</si>
  <si>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</si>
  <si>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</si>
  <si>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</si>
  <si>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</si>
  <si>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</si>
  <si>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</si>
  <si>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</si>
  <si>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</si>
  <si>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</si>
  <si>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</si>
  <si>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</si>
  <si>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</si>
  <si>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</si>
  <si>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</si>
  <si>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</si>
  <si>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</si>
  <si>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</si>
  <si>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</si>
  <si>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</si>
  <si>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</si>
  <si>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</si>
  <si>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</si>
  <si>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</si>
  <si>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</si>
  <si>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</si>
  <si>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</si>
  <si>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</si>
  <si>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</si>
  <si>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</si>
  <si>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</si>
  <si>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</si>
  <si>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</si>
  <si>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</si>
  <si>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</si>
  <si>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</si>
  <si>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</si>
  <si>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</si>
  <si>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</si>
  <si>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</si>
  <si>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</si>
  <si>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</si>
  <si>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</si>
  <si>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</si>
  <si>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</si>
  <si>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</si>
  <si>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</si>
  <si>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</si>
  <si>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</si>
  <si>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</si>
  <si>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</si>
  <si>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</si>
  <si>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</si>
  <si>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</si>
  <si>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</si>
  <si>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</si>
  <si>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</si>
  <si>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</si>
  <si>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</si>
  <si>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</si>
  <si>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</si>
  <si>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</si>
  <si>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</si>
  <si>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</si>
  <si>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</si>
  <si>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</si>
  <si>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</si>
  <si>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</si>
  <si>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</si>
  <si>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</si>
  <si>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</si>
  <si>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</si>
  <si>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</si>
  <si>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</si>
  <si>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</si>
  <si>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</si>
  <si>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</si>
  <si>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</si>
  <si>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</si>
  <si>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</si>
  <si>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</si>
  <si>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</si>
  <si>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</si>
  <si>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</si>
  <si>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</si>
  <si>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</si>
  <si>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</si>
  <si>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</si>
  <si>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</si>
  <si>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</si>
  <si>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</si>
  <si>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</si>
  <si>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</si>
  <si>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</si>
  <si>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</si>
  <si>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</si>
  <si>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</si>
  <si>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</si>
  <si>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</si>
  <si>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</si>
  <si>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</si>
  <si>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</si>
  <si>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</si>
  <si>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</si>
  <si>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</si>
  <si>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</si>
  <si>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</si>
  <si>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</si>
  <si>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</si>
  <si>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</si>
  <si>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</si>
  <si>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</si>
  <si>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</si>
  <si>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</si>
  <si>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</si>
  <si>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</si>
  <si>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</si>
  <si>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</si>
  <si>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</si>
  <si>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</si>
  <si>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</si>
  <si>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</si>
  <si>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</si>
  <si>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</si>
  <si>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</si>
  <si>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</si>
  <si>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</si>
  <si>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</si>
  <si>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</si>
  <si>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</si>
  <si>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</si>
  <si>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</si>
  <si>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</si>
  <si>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</si>
  <si>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</si>
  <si>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</si>
  <si>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</si>
  <si>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</si>
  <si>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</si>
  <si>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</si>
  <si>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</si>
  <si>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</si>
  <si>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</si>
  <si>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</si>
  <si>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</si>
  <si>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</si>
  <si>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</si>
  <si>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</si>
  <si>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</si>
  <si>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</si>
  <si>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</si>
  <si>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</si>
  <si>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</si>
  <si>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</si>
  <si>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</si>
  <si>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</si>
  <si>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</si>
  <si>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</si>
  <si>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</si>
  <si>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</si>
  <si>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</si>
  <si>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</si>
  <si>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</si>
  <si>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</si>
  <si>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</si>
  <si>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</si>
  <si>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</si>
  <si>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</si>
  <si>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</si>
  <si>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</si>
  <si>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</si>
  <si>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</si>
  <si>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</si>
  <si>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</si>
  <si>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</si>
  <si>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</si>
  <si>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</si>
  <si>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</si>
  <si>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</si>
  <si>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</si>
  <si>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</si>
  <si>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</si>
  <si>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</si>
  <si>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</si>
  <si>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</si>
  <si>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</si>
  <si>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</si>
  <si>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</si>
  <si>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</si>
  <si>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</si>
  <si>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</si>
  <si>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</si>
  <si>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</si>
  <si>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</si>
  <si>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</si>
  <si>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</si>
  <si>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</si>
  <si>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</si>
  <si>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</si>
  <si>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</si>
  <si>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</si>
  <si>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</si>
  <si>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</si>
  <si>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</si>
  <si>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</si>
  <si>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</si>
  <si>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</si>
  <si>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</si>
  <si>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</si>
  <si>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</si>
  <si>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</si>
  <si>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</si>
  <si>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</si>
  <si>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</si>
  <si>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</si>
  <si>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</si>
  <si>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</si>
  <si>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</si>
  <si>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</si>
  <si>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</si>
  <si>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</si>
  <si>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</si>
  <si>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</si>
  <si>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</si>
  <si>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</si>
  <si>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</si>
  <si>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</si>
  <si>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</si>
  <si>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</si>
  <si>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</si>
  <si>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</si>
  <si>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</si>
  <si>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</si>
  <si>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</si>
  <si>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</si>
  <si>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</si>
  <si>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</si>
  <si>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</si>
  <si>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</si>
  <si>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</si>
  <si>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</si>
  <si>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</si>
  <si>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</si>
  <si>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</si>
  <si>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</si>
  <si>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</si>
  <si>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</si>
  <si>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</si>
  <si>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</si>
  <si>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</si>
  <si>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</si>
  <si>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</si>
  <si>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</si>
  <si>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</si>
  <si>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</si>
  <si>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</si>
  <si>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</si>
  <si>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</si>
  <si>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</si>
  <si>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</si>
  <si>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</si>
  <si>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</si>
  <si>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</si>
  <si>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</si>
  <si>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</si>
  <si>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</si>
  <si>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</si>
  <si>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</si>
  <si>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</si>
  <si>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</si>
  <si>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</si>
  <si>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</si>
  <si>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</si>
  <si>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</si>
  <si>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</si>
  <si>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</si>
  <si>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</si>
  <si>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</si>
  <si>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</si>
  <si>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</si>
  <si>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</si>
  <si>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</si>
  <si>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</si>
  <si>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</si>
  <si>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</si>
  <si>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</si>
  <si>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</si>
  <si>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</si>
  <si>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</si>
  <si>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</si>
  <si>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</si>
  <si>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</si>
  <si>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</si>
  <si>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</si>
  <si>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</si>
  <si>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</si>
  <si>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</si>
  <si>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</si>
  <si>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</si>
  <si>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</si>
  <si>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</si>
  <si>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</si>
  <si>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</si>
  <si>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</si>
  <si>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</si>
  <si>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</si>
  <si>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</si>
  <si>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</si>
  <si>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</si>
  <si>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</si>
  <si>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</si>
  <si>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</si>
  <si>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</si>
  <si>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</si>
  <si>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</si>
  <si>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</si>
  <si>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</si>
  <si>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</si>
  <si>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</si>
  <si>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</si>
  <si>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</si>
  <si>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</si>
  <si>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</si>
  <si>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</si>
  <si>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</si>
  <si>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</si>
  <si>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</si>
  <si>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</si>
  <si>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</si>
  <si>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</si>
  <si>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</si>
  <si>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</si>
  <si>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</si>
  <si>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</si>
  <si>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</si>
  <si>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</si>
  <si>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</si>
  <si>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</si>
  <si>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</si>
  <si>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</si>
  <si>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</si>
  <si>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</si>
  <si>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</si>
  <si>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</si>
  <si>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</si>
  <si>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</si>
  <si>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</si>
  <si>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</si>
  <si>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</si>
  <si>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</si>
  <si>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</si>
  <si>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</si>
  <si>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</si>
  <si>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</si>
  <si>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</si>
  <si>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</si>
  <si>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</si>
  <si>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</si>
  <si>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</si>
  <si>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</si>
  <si>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</si>
  <si>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</si>
  <si>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</si>
  <si>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</si>
  <si>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</si>
  <si>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</si>
  <si>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</si>
  <si>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</si>
  <si>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</si>
  <si>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</si>
  <si>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</si>
  <si>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</si>
  <si>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</si>
  <si>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</si>
  <si>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</si>
  <si>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</si>
  <si>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</si>
  <si>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</si>
  <si>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</si>
  <si>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</si>
  <si>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</si>
  <si>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</si>
  <si>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</si>
  <si>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</si>
  <si>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</si>
  <si>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</si>
  <si>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</si>
  <si>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</si>
  <si>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</si>
  <si>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</si>
  <si>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</si>
  <si>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</si>
  <si>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</si>
  <si>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</si>
  <si>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</si>
  <si>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</si>
  <si>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</si>
  <si>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</si>
  <si>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</si>
  <si>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</si>
  <si>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</si>
  <si>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</si>
  <si>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</si>
  <si>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</si>
  <si>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</si>
  <si>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</si>
  <si>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</si>
  <si>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</si>
  <si>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</si>
  <si>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</si>
  <si>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</si>
  <si>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</si>
  <si>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</si>
  <si>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</si>
  <si>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</si>
  <si>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</si>
  <si>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</si>
  <si>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</si>
  <si>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</si>
  <si>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</si>
  <si>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</si>
  <si>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</si>
  <si>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</si>
  <si>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</si>
  <si>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</si>
  <si>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</si>
  <si>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</si>
  <si>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</si>
  <si>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</si>
  <si>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</si>
  <si>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</si>
  <si>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</si>
  <si>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</si>
  <si>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</si>
  <si>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</si>
  <si>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</si>
  <si>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</si>
  <si>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</si>
  <si>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</si>
  <si>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</si>
  <si>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</si>
  <si>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</si>
  <si>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</si>
  <si>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</si>
  <si>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</si>
  <si>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</si>
  <si>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</si>
  <si>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</si>
  <si>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</si>
  <si>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</si>
  <si>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</si>
  <si>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</si>
  <si>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</si>
  <si>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</si>
  <si>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</si>
  <si>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</si>
  <si>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</si>
  <si>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</si>
  <si>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</si>
  <si>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</si>
  <si>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</si>
  <si>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</si>
  <si>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</si>
  <si>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</si>
  <si>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</si>
  <si>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</si>
  <si>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</si>
  <si>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</si>
  <si>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</si>
  <si>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</si>
  <si>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</si>
  <si>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</si>
  <si>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</si>
  <si>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</si>
  <si>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</si>
  <si>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</si>
  <si>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</si>
  <si>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</si>
  <si>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</si>
  <si>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</si>
  <si>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</si>
  <si>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</si>
  <si>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</si>
  <si>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</si>
  <si>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</si>
  <si>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</si>
  <si>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</si>
  <si>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</si>
  <si>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</si>
  <si>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</si>
  <si>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</si>
  <si>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</si>
  <si>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</si>
  <si>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</si>
  <si>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</si>
  <si>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</si>
  <si>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</si>
  <si>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</si>
  <si>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</si>
  <si>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</si>
  <si>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</si>
  <si>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</si>
  <si>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</si>
  <si>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</si>
  <si>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</si>
  <si>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</si>
  <si>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</si>
  <si>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</si>
  <si>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</si>
  <si>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</si>
  <si>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</si>
  <si>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</si>
  <si>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</si>
  <si>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</si>
  <si>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</si>
  <si>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</si>
  <si>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</si>
  <si>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</si>
  <si>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</si>
  <si>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</si>
  <si>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</si>
  <si>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</si>
  <si>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</si>
  <si>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</si>
  <si>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</si>
  <si>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</si>
  <si>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</si>
  <si>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</si>
  <si>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</si>
  <si>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</si>
  <si>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</si>
  <si>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</si>
  <si>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</si>
  <si>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</si>
  <si>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</si>
  <si>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</si>
  <si>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</si>
  <si>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</si>
  <si>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</si>
  <si>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</si>
  <si>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</si>
  <si>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</si>
  <si>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</si>
  <si>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</si>
  <si>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</si>
  <si>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</si>
  <si>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</si>
  <si>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</si>
  <si>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</si>
  <si>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</si>
  <si>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</si>
  <si>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</si>
  <si>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</si>
  <si>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</si>
  <si>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</si>
  <si>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</si>
  <si>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</si>
  <si>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</si>
  <si>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</si>
  <si>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</si>
  <si>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</si>
  <si>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</si>
  <si>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</si>
  <si>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</si>
  <si>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</si>
  <si>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</si>
  <si>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</si>
  <si>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</si>
  <si>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</si>
  <si>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</si>
  <si>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</si>
  <si>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</si>
  <si>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</si>
  <si>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</si>
  <si>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</si>
  <si>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</si>
  <si>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</si>
  <si>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</si>
  <si>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</si>
  <si>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</si>
  <si>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</si>
  <si>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</si>
  <si>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</si>
  <si>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</si>
  <si>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</si>
  <si>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</si>
  <si>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</si>
  <si>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</si>
  <si>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</si>
  <si>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</si>
  <si>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</si>
  <si>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</si>
  <si>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</si>
  <si>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</si>
  <si>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</si>
  <si>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</si>
  <si>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</si>
  <si>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</si>
  <si>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</si>
  <si>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</si>
  <si>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</si>
  <si>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</si>
  <si>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</si>
  <si>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</si>
  <si>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</si>
  <si>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</si>
  <si>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</si>
  <si>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</si>
  <si>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</si>
  <si>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</si>
  <si>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</si>
  <si>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</si>
  <si>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</si>
  <si>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</si>
  <si>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</si>
  <si>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</si>
  <si>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</si>
  <si>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</si>
  <si>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</si>
  <si>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</si>
  <si>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</si>
  <si>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</si>
  <si>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</si>
  <si>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</si>
  <si>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</si>
  <si>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</si>
  <si>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</si>
  <si>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</si>
  <si>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</si>
  <si>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</si>
  <si>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</si>
  <si>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</si>
  <si>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</si>
  <si>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</si>
  <si>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</si>
  <si>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</si>
  <si>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</si>
  <si>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</si>
  <si>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</si>
  <si>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</si>
  <si>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</si>
  <si>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</si>
  <si>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</si>
  <si>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</si>
  <si>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</si>
  <si>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</si>
  <si>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</si>
  <si>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</si>
  <si>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</si>
  <si>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</si>
  <si>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</si>
  <si>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</si>
  <si>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</si>
  <si>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</si>
  <si>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</si>
  <si>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</si>
  <si>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</si>
  <si>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</si>
  <si>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</si>
  <si>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</si>
  <si>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</si>
  <si>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</si>
  <si>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</si>
  <si>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</si>
  <si>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</si>
  <si>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</si>
  <si>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</si>
  <si>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</si>
  <si>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</si>
  <si>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</si>
  <si>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</si>
  <si>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</si>
  <si>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</si>
  <si>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</si>
  <si>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</si>
  <si>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</si>
  <si>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</si>
  <si>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</si>
  <si>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</si>
  <si>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</si>
  <si>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</si>
  <si>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</si>
  <si>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</si>
  <si>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</si>
  <si>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</si>
  <si>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</si>
  <si>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</si>
  <si>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</si>
  <si>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</si>
  <si>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</si>
  <si>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</si>
  <si>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</si>
  <si>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</si>
  <si>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</si>
  <si>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</si>
  <si>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</si>
  <si>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</si>
  <si>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</si>
  <si>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</si>
  <si>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</si>
  <si>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</si>
  <si>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</si>
  <si>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</si>
  <si>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</si>
  <si>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</si>
  <si>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</si>
  <si>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</si>
  <si>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</si>
  <si>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</si>
  <si>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</si>
  <si>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</si>
  <si>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</si>
  <si>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</si>
  <si>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</si>
  <si>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</si>
  <si>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</si>
  <si>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</si>
  <si>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</si>
  <si>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</si>
  <si>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</si>
  <si>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</si>
  <si>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</si>
  <si>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</si>
  <si>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</si>
  <si>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</si>
  <si>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</si>
  <si>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</si>
  <si>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</si>
  <si>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</si>
  <si>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</si>
  <si>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</si>
  <si>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</si>
  <si>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</si>
  <si>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</si>
  <si>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</si>
  <si>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</si>
  <si>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</si>
  <si>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</si>
  <si>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</si>
  <si>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</si>
  <si>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</si>
  <si>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</si>
  <si>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</si>
  <si>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</si>
  <si>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</si>
  <si>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</si>
  <si>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</si>
  <si>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</si>
  <si>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</si>
  <si>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</si>
  <si>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</si>
  <si>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</si>
  <si>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</si>
  <si>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</si>
  <si>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</si>
  <si>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</si>
  <si>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</si>
  <si>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</si>
  <si>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</si>
  <si>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</si>
  <si>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</si>
  <si>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</si>
  <si>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</si>
  <si>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</si>
  <si>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</si>
  <si>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</si>
  <si>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</si>
  <si>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</si>
  <si>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</si>
  <si>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</si>
  <si>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</si>
  <si>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</si>
  <si>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</si>
  <si>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</si>
  <si>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</si>
  <si>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</si>
  <si>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</si>
  <si>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</si>
  <si>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</si>
  <si>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</si>
  <si>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</si>
  <si>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</si>
  <si>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</si>
  <si>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</si>
  <si>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</si>
  <si>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</si>
  <si>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</si>
  <si>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</si>
  <si>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</si>
  <si>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</si>
  <si>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</si>
  <si>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</si>
  <si>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</si>
  <si>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</si>
  <si>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</si>
  <si>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</si>
  <si>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</si>
  <si>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</si>
  <si>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</si>
  <si>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</si>
  <si>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</si>
  <si>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</si>
  <si>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</si>
  <si>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</si>
  <si>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</si>
  <si>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</si>
  <si>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</si>
  <si>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</si>
  <si>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</si>
  <si>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</si>
  <si>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</si>
  <si>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</si>
  <si>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</si>
  <si>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</si>
  <si>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</si>
  <si>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</si>
  <si>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</si>
  <si>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</si>
  <si>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</si>
  <si>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</si>
  <si>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</si>
  <si>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</si>
  <si>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</si>
  <si>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</si>
  <si>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</si>
  <si>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</si>
  <si>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</si>
  <si>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</si>
  <si>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</si>
  <si>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</si>
  <si>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</si>
  <si>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</si>
  <si>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</si>
  <si>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</si>
  <si>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</si>
  <si>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</si>
  <si>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</si>
  <si>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</si>
  <si>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</si>
  <si>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</si>
  <si>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</si>
  <si>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</si>
  <si>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</si>
  <si>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</si>
  <si>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</si>
  <si>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</si>
  <si>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</si>
  <si>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</si>
  <si>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</si>
  <si>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</si>
  <si>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</si>
  <si>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</si>
  <si>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</si>
  <si>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</si>
  <si>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</si>
  <si>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</si>
  <si>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</si>
  <si>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</si>
  <si>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</si>
  <si>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</si>
  <si>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</si>
  <si>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</si>
  <si>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</si>
  <si>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</si>
  <si>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</si>
  <si>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</si>
  <si>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</si>
  <si>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</si>
  <si>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</si>
  <si>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</si>
  <si>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</si>
  <si>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</si>
  <si>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</si>
  <si>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</si>
  <si>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</si>
  <si>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</si>
  <si>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</si>
  <si>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</si>
  <si>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</si>
  <si>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</si>
  <si>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</si>
  <si>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</si>
  <si>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</si>
  <si>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</si>
  <si>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</si>
  <si>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</si>
  <si>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</si>
  <si>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</si>
  <si>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</si>
  <si>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</si>
  <si>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</si>
  <si>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</si>
  <si>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</si>
  <si>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</si>
  <si>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</si>
  <si>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</si>
  <si>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</si>
  <si>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</si>
  <si>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</si>
  <si>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</si>
  <si>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</si>
  <si>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</si>
  <si>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</si>
  <si>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</si>
  <si>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</si>
  <si>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</si>
  <si>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</si>
  <si>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</si>
  <si>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</si>
  <si>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</si>
  <si>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</si>
  <si>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</si>
  <si>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</si>
  <si>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</si>
  <si>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</si>
  <si>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</si>
  <si>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</si>
  <si>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</si>
  <si>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</si>
  <si>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</si>
  <si>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</si>
  <si>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</si>
  <si>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</si>
  <si>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</si>
  <si>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</si>
  <si>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</si>
  <si>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</si>
  <si>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</si>
  <si>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</si>
  <si>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</si>
  <si>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</si>
  <si>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</si>
  <si>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</si>
  <si>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</si>
  <si>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</si>
  <si>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</si>
  <si>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</si>
  <si>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</si>
  <si>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</si>
  <si>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</si>
  <si>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</si>
  <si>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</si>
  <si>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</si>
  <si>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</si>
  <si>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</si>
  <si>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</si>
  <si>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</si>
  <si>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</si>
  <si>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</si>
  <si>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</si>
  <si>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</si>
  <si>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</si>
  <si>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</si>
  <si>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</si>
  <si>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</si>
  <si>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</si>
  <si>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</si>
  <si>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</si>
  <si>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</si>
  <si>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</si>
  <si>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</si>
  <si>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</si>
  <si>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</si>
  <si>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</si>
  <si>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</si>
  <si>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</si>
  <si>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</si>
  <si>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</si>
  <si>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</si>
  <si>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</si>
  <si>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</si>
  <si>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</si>
  <si>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</si>
  <si>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</si>
  <si>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</si>
  <si>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</si>
  <si>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</si>
  <si>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</si>
  <si>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</si>
  <si>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</si>
  <si>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</si>
  <si>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</si>
  <si>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</si>
  <si>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</si>
  <si>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</si>
  <si>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</si>
  <si>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</si>
  <si>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</si>
  <si>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</si>
  <si>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</si>
  <si>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</si>
  <si>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</si>
  <si>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</si>
  <si>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</si>
  <si>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</si>
  <si>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</si>
  <si>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</si>
  <si>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</si>
  <si>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</si>
  <si>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</si>
  <si>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</si>
  <si>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</si>
  <si>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</si>
  <si>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</si>
  <si>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</si>
  <si>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</si>
  <si>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</si>
  <si>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</si>
  <si>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</si>
  <si>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</si>
  <si>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</si>
  <si>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</si>
  <si>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</si>
  <si>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</si>
  <si>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</si>
  <si>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</si>
  <si>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</si>
  <si>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</si>
  <si>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</si>
  <si>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</si>
  <si>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</si>
  <si>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</si>
  <si>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</si>
  <si>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</si>
  <si>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</si>
  <si>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</si>
  <si>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</si>
  <si>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</si>
  <si>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</si>
  <si>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</si>
  <si>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</si>
  <si>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</si>
  <si>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</si>
  <si>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</si>
  <si>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</si>
  <si>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</si>
  <si>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</si>
  <si>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</si>
  <si>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</si>
  <si>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</si>
  <si>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</si>
  <si>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</si>
  <si>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</si>
  <si>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</si>
  <si>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</si>
  <si>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</si>
  <si>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</si>
  <si>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</si>
  <si>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</si>
  <si>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</si>
  <si>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</si>
  <si>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</si>
  <si>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</si>
  <si>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</si>
  <si>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</si>
  <si>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</si>
  <si>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</si>
  <si>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</si>
  <si>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</si>
  <si>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</si>
  <si>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</si>
  <si>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</si>
  <si>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</si>
  <si>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</si>
  <si>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</si>
  <si>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</si>
  <si>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</si>
  <si>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</si>
  <si>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</si>
  <si>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</si>
  <si>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</si>
  <si>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</si>
  <si>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</si>
  <si>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</si>
  <si>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</si>
  <si>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</si>
  <si>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</si>
  <si>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</si>
  <si>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</si>
  <si>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</si>
  <si>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</si>
  <si>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</si>
  <si>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</si>
  <si>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</si>
  <si>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</si>
  <si>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</si>
  <si>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</si>
  <si>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</si>
  <si>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</si>
  <si>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</si>
  <si>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</si>
  <si>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</si>
  <si>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</si>
  <si>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</si>
  <si>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</si>
  <si>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</si>
  <si>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</si>
  <si>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</si>
  <si>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</si>
  <si>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</si>
  <si>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</si>
  <si>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</si>
  <si>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</si>
  <si>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</si>
  <si>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</si>
  <si>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</si>
  <si>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</si>
  <si>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</si>
  <si>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</si>
  <si>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</si>
  <si>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</si>
  <si>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</si>
  <si>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</si>
  <si>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</si>
  <si>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</si>
  <si>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</si>
  <si>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</si>
  <si>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</si>
  <si>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</si>
  <si>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</si>
  <si>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</si>
  <si>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</si>
  <si>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</si>
  <si>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</si>
  <si>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</si>
  <si>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</si>
  <si>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</si>
  <si>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</si>
  <si>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</si>
  <si>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</si>
  <si>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</si>
  <si>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</si>
  <si>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</si>
  <si>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</si>
  <si>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</si>
  <si>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</si>
  <si>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</si>
  <si>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</si>
  <si>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</si>
  <si>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</si>
  <si>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</si>
  <si>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</si>
  <si>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</si>
  <si>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</si>
  <si>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</si>
  <si>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</si>
  <si>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</si>
  <si>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</si>
  <si>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</si>
  <si>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</si>
  <si>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</si>
  <si>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</si>
  <si>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</si>
  <si>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</si>
  <si>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</si>
  <si>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</si>
  <si>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</si>
  <si>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</si>
  <si>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</si>
  <si>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</si>
  <si>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</si>
  <si>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</si>
  <si>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</si>
  <si>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</si>
  <si>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</si>
  <si>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</si>
  <si>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</si>
  <si>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</si>
  <si>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</si>
  <si>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</si>
  <si>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</si>
  <si>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</si>
  <si>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</si>
  <si>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</si>
  <si>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</si>
  <si>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</si>
  <si>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</si>
  <si>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</si>
  <si>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</si>
  <si>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</si>
  <si>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</si>
  <si>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</si>
  <si>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</si>
  <si>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</si>
  <si>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</si>
  <si>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</si>
  <si>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</si>
  <si>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</si>
  <si>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</si>
  <si>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</si>
  <si>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</si>
  <si>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</si>
  <si>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</si>
  <si>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</si>
  <si>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</si>
  <si>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</si>
  <si>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</si>
  <si>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</si>
  <si>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</si>
  <si>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</si>
  <si>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</si>
  <si>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</si>
  <si>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</si>
  <si>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</si>
  <si>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</si>
  <si>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</si>
  <si>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</si>
  <si>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</si>
  <si>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</si>
  <si>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</si>
  <si>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</si>
  <si>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</si>
  <si>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</si>
  <si>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</si>
  <si>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</si>
  <si>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</si>
  <si>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</si>
  <si>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</si>
  <si>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</si>
  <si>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</si>
  <si>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</si>
  <si>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</si>
  <si>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</si>
  <si>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</si>
  <si>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</si>
  <si>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</si>
  <si>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</si>
  <si>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</si>
  <si>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</si>
  <si>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</si>
  <si>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</si>
  <si>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</si>
  <si>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</si>
  <si>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</si>
  <si>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</si>
  <si>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</si>
  <si>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</si>
  <si>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</si>
  <si>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</si>
  <si>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</si>
  <si>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</si>
  <si>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</si>
  <si>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</si>
  <si>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</si>
  <si>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</si>
  <si>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</si>
  <si>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</si>
  <si>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</si>
  <si>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</si>
  <si>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</si>
  <si>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</si>
  <si>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</si>
  <si>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</si>
  <si>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</si>
  <si>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</si>
  <si>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</si>
  <si>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</si>
  <si>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</si>
  <si>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</si>
  <si>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</si>
  <si>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</si>
  <si>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</si>
  <si>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</si>
  <si>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</si>
  <si>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</si>
  <si>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</si>
  <si>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</si>
  <si>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</si>
  <si>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</si>
  <si>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</si>
  <si>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</si>
  <si>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</si>
  <si>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</si>
  <si>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</si>
  <si>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</si>
  <si>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</si>
  <si>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</si>
  <si>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</si>
  <si>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</si>
  <si>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</si>
  <si>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</si>
  <si>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</si>
  <si>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</si>
  <si>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</si>
  <si>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</si>
  <si>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</si>
  <si>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</si>
  <si>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</si>
  <si>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</si>
  <si>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</si>
  <si>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</si>
  <si>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</si>
  <si>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</si>
  <si>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</si>
  <si>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</si>
  <si>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</si>
  <si>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</si>
  <si>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</si>
  <si>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</si>
  <si>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</si>
  <si>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</si>
  <si>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</si>
  <si>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</si>
  <si>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</si>
  <si>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</si>
  <si>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</si>
  <si>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</si>
  <si>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</si>
  <si>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</si>
  <si>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</si>
  <si>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</si>
  <si>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</si>
  <si>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</si>
  <si>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</si>
  <si>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</si>
  <si>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</si>
  <si>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</si>
  <si>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</si>
  <si>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</si>
  <si>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</si>
  <si>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</si>
  <si>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</si>
  <si>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</si>
  <si>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</si>
  <si>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</si>
  <si>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</si>
  <si>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</si>
  <si>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</si>
  <si>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</si>
  <si>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</si>
  <si>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</si>
  <si>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</si>
  <si>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</si>
  <si>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</si>
  <si>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</si>
  <si>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</si>
  <si>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</si>
  <si>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</si>
  <si>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</si>
  <si>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</si>
  <si>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</si>
  <si>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</si>
  <si>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</si>
  <si>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</si>
  <si>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</si>
  <si>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</si>
  <si>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</si>
  <si>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</si>
  <si>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</si>
  <si>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</si>
  <si>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</si>
  <si>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</si>
  <si>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</si>
  <si>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</si>
  <si>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</si>
  <si>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</si>
  <si>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</si>
  <si>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</si>
  <si>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</si>
  <si>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</si>
  <si>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</si>
  <si>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</si>
  <si>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</si>
  <si>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</si>
  <si>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</si>
  <si>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</si>
  <si>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</si>
  <si>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</si>
  <si>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</si>
  <si>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</si>
  <si>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</si>
  <si>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</si>
  <si>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</si>
  <si>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</si>
  <si>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</si>
  <si>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</si>
  <si>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</si>
  <si>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</si>
  <si>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</si>
  <si>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</si>
  <si>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</si>
  <si>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</si>
  <si>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</si>
  <si>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</si>
  <si>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</si>
  <si>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</si>
  <si>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</si>
  <si>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</si>
  <si>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</si>
  <si>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</si>
  <si>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</si>
  <si>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</si>
  <si>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</si>
  <si>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</si>
  <si>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</si>
  <si>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</si>
  <si>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</si>
  <si>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</si>
  <si>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</si>
  <si>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</si>
  <si>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</si>
  <si>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</si>
  <si>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</si>
  <si>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</si>
  <si>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</si>
  <si>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</si>
  <si>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</si>
  <si>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</si>
  <si>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</si>
  <si>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</si>
  <si>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</si>
  <si>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</si>
  <si>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</si>
  <si>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</si>
  <si>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</si>
  <si>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</si>
  <si>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</si>
  <si>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</si>
  <si>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</si>
  <si>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</si>
  <si>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</si>
  <si>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</si>
  <si>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</si>
  <si>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</si>
  <si>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</si>
  <si>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</si>
  <si>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</si>
  <si>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</si>
  <si>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</si>
  <si>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</si>
  <si>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</si>
  <si>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</si>
  <si>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</si>
  <si>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</si>
  <si>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</si>
  <si>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</si>
  <si>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</si>
  <si>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</si>
  <si>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</si>
  <si>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</si>
  <si>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</si>
  <si>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</si>
  <si>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</si>
  <si>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</si>
  <si>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</si>
  <si>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</si>
  <si>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</si>
  <si>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</si>
  <si>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</si>
  <si>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</si>
  <si>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</si>
  <si>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</si>
  <si>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</si>
  <si>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</si>
  <si>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</si>
  <si>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</si>
  <si>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</si>
  <si>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</si>
  <si>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</si>
  <si>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</si>
  <si>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</si>
  <si>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</si>
  <si>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</si>
  <si>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</si>
  <si>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</si>
  <si>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</si>
  <si>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</si>
  <si>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</si>
  <si>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</si>
  <si>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</si>
  <si>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</si>
  <si>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</si>
  <si>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</si>
  <si>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</si>
  <si>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</si>
  <si>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</si>
  <si>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</si>
  <si>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</si>
  <si>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</si>
  <si>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</si>
  <si>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</si>
  <si>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</si>
  <si>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</si>
  <si>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</si>
  <si>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</si>
  <si>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</si>
  <si>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</si>
  <si>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</si>
  <si>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</si>
  <si>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</si>
  <si>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</si>
  <si>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</si>
  <si>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</si>
  <si>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</si>
  <si>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</si>
  <si>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</si>
  <si>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</si>
  <si>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</si>
  <si>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</si>
  <si>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</si>
  <si>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</si>
  <si>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</si>
  <si>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</si>
  <si>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</si>
  <si>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</si>
  <si>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</si>
  <si>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</si>
  <si>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</si>
  <si>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</si>
  <si>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</si>
  <si>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</si>
  <si>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</si>
  <si>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</si>
  <si>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</si>
  <si>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</si>
  <si>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</si>
  <si>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</si>
  <si>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</si>
  <si>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</si>
  <si>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</si>
  <si>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</si>
  <si>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</si>
  <si>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</si>
  <si>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</si>
  <si>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</si>
  <si>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</si>
  <si>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</si>
  <si>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</si>
  <si>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</si>
  <si>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</si>
  <si>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</si>
  <si>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</si>
  <si>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</si>
  <si>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</si>
  <si>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</si>
  <si>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</si>
  <si>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</si>
  <si>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</si>
  <si>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</si>
  <si>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</si>
  <si>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</si>
  <si>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</si>
  <si>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</si>
  <si>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</si>
  <si>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</si>
  <si>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</si>
  <si>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</si>
  <si>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</si>
  <si>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</si>
  <si>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</si>
  <si>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</si>
  <si>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</si>
  <si>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</si>
  <si>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</si>
  <si>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</si>
  <si>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</si>
  <si>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</si>
  <si>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</si>
  <si>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</si>
  <si>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</si>
  <si>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</si>
  <si>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</si>
  <si>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</si>
  <si>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</si>
  <si>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</si>
  <si>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</si>
  <si>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</si>
  <si>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</si>
  <si>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</si>
  <si>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</si>
  <si>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</si>
  <si>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</si>
  <si>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</si>
  <si>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</si>
  <si>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</si>
  <si>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</si>
  <si>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</si>
  <si>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</si>
  <si>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</si>
  <si>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</si>
  <si>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</si>
  <si>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</si>
  <si>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</si>
  <si>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</si>
  <si>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</si>
  <si>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</si>
  <si>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</si>
  <si>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</si>
  <si>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</si>
  <si>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</si>
  <si>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</si>
  <si>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</si>
  <si>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</si>
  <si>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</si>
  <si>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</si>
  <si>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</si>
  <si>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</si>
  <si>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</si>
  <si>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</si>
  <si>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</si>
  <si>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</si>
  <si>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</si>
  <si>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</si>
  <si>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</si>
  <si>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</si>
  <si>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</si>
  <si>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</si>
  <si>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</si>
  <si>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</si>
  <si>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</si>
  <si>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</si>
  <si>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</si>
  <si>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</si>
  <si>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</si>
  <si>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</si>
  <si>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</si>
  <si>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</si>
  <si>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</si>
  <si>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</si>
  <si>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</si>
  <si>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</si>
  <si>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</si>
  <si>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</si>
  <si>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</si>
  <si>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</si>
  <si>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</si>
  <si>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</si>
  <si>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</si>
  <si>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</si>
  <si>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</si>
  <si>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</si>
  <si>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</si>
  <si>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</si>
  <si>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</si>
  <si>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</si>
  <si>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</si>
  <si>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</si>
  <si>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</si>
  <si>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</si>
  <si>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</si>
  <si>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</si>
  <si>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</si>
  <si>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</si>
  <si>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</si>
  <si>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</si>
  <si>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</si>
  <si>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</si>
  <si>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</si>
  <si>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</si>
  <si>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</si>
  <si>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</si>
  <si>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</si>
  <si>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</si>
  <si>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</si>
  <si>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</si>
  <si>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</si>
  <si>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</si>
  <si>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</si>
  <si>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</si>
  <si>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</si>
  <si>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</si>
  <si>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</si>
  <si>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</si>
  <si>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</si>
  <si>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</si>
  <si>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</si>
  <si>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</si>
  <si>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</si>
  <si>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</si>
  <si>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</si>
  <si>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</si>
  <si>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</si>
  <si>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</si>
  <si>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</si>
  <si>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</si>
  <si>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</si>
  <si>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</si>
  <si>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</si>
  <si>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</si>
  <si>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</si>
  <si>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</si>
  <si>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</si>
  <si>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</si>
  <si>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</si>
  <si>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</si>
  <si>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</si>
  <si>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</si>
  <si>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</si>
  <si>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</si>
  <si>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</si>
  <si>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</si>
  <si>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</si>
  <si>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</si>
  <si>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</si>
  <si>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</si>
  <si>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</si>
  <si>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</si>
  <si>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</si>
  <si>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</si>
  <si>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</si>
  <si>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</si>
  <si>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</si>
  <si>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</si>
  <si>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</si>
  <si>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</si>
  <si>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</si>
  <si>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</si>
  <si>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</si>
  <si>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</si>
  <si>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</si>
  <si>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</si>
  <si>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</si>
  <si>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</si>
  <si>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</si>
  <si>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</si>
  <si>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</si>
  <si>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</si>
  <si>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</si>
  <si>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</si>
  <si>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</si>
  <si>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</si>
  <si>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</si>
  <si>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</si>
  <si>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</si>
  <si>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</si>
  <si>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</si>
  <si>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</si>
  <si>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</si>
  <si>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</si>
  <si>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</si>
  <si>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</si>
  <si>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</si>
  <si>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</si>
  <si>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</si>
  <si>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</si>
  <si>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</si>
  <si>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</si>
  <si>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</si>
  <si>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</si>
  <si>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</si>
  <si>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</si>
  <si>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</si>
  <si>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</si>
  <si>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</si>
  <si>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</si>
  <si>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</si>
  <si>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</si>
  <si>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</si>
  <si>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</si>
  <si>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</si>
  <si>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</si>
  <si>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</si>
  <si>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</si>
  <si>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</si>
  <si>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</si>
  <si>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</si>
  <si>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</si>
  <si>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</si>
  <si>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</si>
  <si>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</si>
  <si>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</si>
  <si>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</si>
  <si>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</si>
  <si>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</si>
  <si>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</si>
  <si>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</si>
  <si>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</si>
  <si>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</si>
  <si>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</si>
  <si>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</si>
  <si>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</si>
  <si>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</si>
  <si>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</si>
  <si>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</si>
  <si>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</si>
  <si>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</si>
  <si>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</si>
  <si>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</si>
  <si>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</si>
  <si>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</si>
  <si>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</si>
  <si>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</si>
  <si>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</si>
  <si>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</si>
  <si>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</si>
  <si>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</si>
  <si>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</si>
  <si>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</si>
  <si>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</si>
  <si>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</si>
  <si>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</si>
  <si>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</si>
  <si>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</si>
  <si>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</si>
  <si>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</si>
  <si>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</si>
  <si>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</si>
  <si>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</si>
  <si>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</si>
  <si>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</si>
  <si>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</si>
  <si>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</si>
  <si>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</si>
  <si>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</si>
  <si>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</si>
  <si>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</si>
  <si>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</si>
  <si>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</si>
  <si>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</si>
  <si>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</si>
  <si>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</si>
  <si>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</si>
  <si>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</si>
  <si>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</si>
  <si>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</si>
  <si>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</si>
  <si>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</si>
  <si>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</si>
  <si>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</si>
  <si>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</si>
  <si>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</si>
  <si>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</si>
  <si>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</si>
  <si>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</si>
  <si>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</si>
  <si>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</si>
  <si>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</si>
  <si>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</si>
  <si>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</si>
  <si>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</si>
  <si>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</si>
  <si>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</si>
  <si>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</si>
  <si>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</si>
  <si>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</si>
  <si>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</si>
  <si>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</si>
  <si>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</si>
  <si>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</si>
  <si>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</si>
  <si>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</si>
  <si>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</si>
  <si>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</si>
  <si>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</si>
  <si>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</si>
  <si>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</si>
  <si>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</si>
  <si>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</si>
  <si>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</si>
  <si>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</si>
  <si>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</si>
  <si>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</si>
  <si>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</si>
  <si>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</si>
  <si>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</si>
  <si>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</si>
  <si>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</si>
  <si>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</si>
  <si>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</si>
  <si>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</si>
  <si>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</si>
  <si>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</si>
  <si>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</si>
  <si>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</si>
  <si>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</si>
  <si>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</si>
  <si>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</si>
  <si>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</si>
  <si>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</si>
  <si>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</si>
  <si>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</si>
  <si>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</si>
  <si>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</si>
  <si>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</si>
  <si>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</si>
  <si>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</si>
  <si>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</si>
  <si>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</si>
  <si>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</si>
  <si>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</si>
  <si>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</si>
  <si>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</si>
  <si>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</si>
  <si>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</si>
  <si>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</si>
  <si>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</si>
  <si>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</si>
  <si>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</si>
  <si>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</si>
  <si>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</si>
  <si>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</si>
  <si>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</si>
  <si>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</si>
  <si>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</si>
  <si>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</si>
  <si>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</si>
  <si>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</si>
  <si>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</si>
  <si>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</si>
  <si>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</si>
  <si>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</si>
  <si>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</si>
  <si>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</si>
  <si>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</si>
  <si>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</si>
  <si>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</si>
  <si>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</si>
  <si>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</si>
  <si>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</si>
  <si>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</si>
  <si>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</si>
  <si>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</si>
  <si>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</si>
  <si>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</si>
  <si>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</si>
  <si>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</si>
  <si>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</si>
  <si>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</si>
  <si>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</si>
  <si>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</si>
  <si>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</si>
  <si>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</si>
  <si>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</si>
  <si>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</si>
  <si>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</si>
  <si>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</si>
  <si>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</si>
  <si>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</si>
  <si>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</si>
  <si>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</si>
  <si>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</si>
  <si>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</si>
  <si>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</si>
  <si>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</si>
  <si>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</si>
  <si>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</si>
  <si>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</si>
  <si>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</si>
  <si>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</si>
  <si>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</si>
  <si>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</si>
  <si>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</si>
  <si>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</si>
  <si>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</si>
  <si>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</si>
  <si>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</si>
  <si>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</si>
  <si>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</si>
  <si>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</si>
  <si>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</si>
  <si>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</si>
  <si>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</si>
  <si>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</si>
  <si>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</si>
  <si>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</si>
  <si>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</si>
  <si>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</si>
  <si>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</si>
  <si>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</si>
  <si>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</si>
  <si>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</si>
  <si>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</si>
  <si>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</si>
  <si>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</si>
  <si>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</si>
  <si>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</si>
  <si>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</si>
  <si>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</si>
  <si>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</si>
  <si>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</si>
  <si>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</si>
  <si>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</si>
  <si>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</si>
  <si>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</si>
  <si>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</si>
  <si>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</si>
  <si>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</si>
  <si>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</si>
  <si>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</si>
  <si>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</si>
  <si>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</si>
  <si>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</si>
  <si>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</si>
  <si>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</si>
  <si>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</si>
  <si>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</si>
  <si>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</si>
  <si>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</si>
  <si>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</si>
  <si>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</si>
  <si>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</si>
  <si>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</si>
  <si>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</si>
  <si>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</si>
  <si>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</si>
  <si>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</si>
  <si>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</si>
  <si>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</si>
  <si>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</si>
  <si>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</si>
  <si>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</si>
  <si>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</si>
  <si>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</si>
  <si>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</si>
  <si>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</si>
  <si>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</si>
  <si>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</si>
  <si>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</si>
  <si>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</si>
  <si>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</si>
  <si>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</si>
  <si>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</si>
  <si>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</si>
  <si>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</si>
  <si>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</si>
  <si>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</si>
  <si>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</si>
  <si>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</si>
  <si>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</si>
  <si>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</si>
  <si>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</si>
  <si>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</si>
  <si>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</si>
  <si>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</si>
  <si>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</si>
  <si>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</si>
  <si>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</si>
  <si>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</si>
  <si>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</si>
  <si>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</si>
  <si>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</si>
  <si>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</si>
  <si>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</si>
  <si>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</si>
  <si>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</si>
  <si>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</si>
  <si>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</si>
  <si>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</si>
  <si>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</si>
  <si>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</si>
  <si>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</si>
  <si>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</si>
  <si>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</si>
  <si>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</si>
  <si>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</si>
  <si>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</si>
  <si>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</si>
  <si>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</si>
  <si>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</si>
  <si>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</si>
  <si>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</si>
  <si>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</si>
  <si>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</si>
  <si>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</si>
  <si>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</si>
  <si>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</si>
  <si>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</si>
  <si>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</si>
  <si>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</si>
  <si>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</si>
  <si>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</si>
  <si>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</si>
  <si>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</si>
  <si>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</si>
  <si>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</si>
  <si>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</si>
  <si>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</si>
  <si>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</si>
  <si>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</si>
  <si>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</si>
  <si>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</si>
  <si>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</si>
  <si>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</si>
  <si>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</si>
  <si>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</si>
  <si>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</si>
  <si>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</si>
  <si>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</si>
  <si>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</si>
  <si>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</si>
  <si>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</si>
  <si>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</si>
  <si>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</si>
  <si>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</si>
  <si>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</si>
  <si>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</si>
  <si>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</si>
  <si>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</si>
  <si>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</si>
  <si>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</si>
  <si>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</si>
  <si>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</si>
  <si>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</si>
  <si>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</si>
  <si>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</si>
  <si>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</si>
  <si>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</si>
  <si>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</si>
  <si>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</si>
  <si>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</si>
  <si>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</si>
  <si>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</si>
  <si>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</si>
  <si>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</si>
  <si>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</si>
  <si>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</si>
  <si>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</si>
  <si>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</si>
  <si>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</si>
  <si>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</si>
  <si>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</si>
  <si>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</si>
  <si>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</si>
  <si>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</si>
  <si>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</si>
  <si>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</si>
  <si>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</si>
  <si>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</si>
  <si>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</si>
  <si>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</si>
  <si>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</si>
  <si>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</si>
  <si>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</si>
  <si>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</si>
  <si>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</si>
  <si>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</si>
  <si>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</si>
  <si>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</si>
  <si>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</si>
  <si>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</si>
  <si>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</si>
  <si>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</si>
  <si>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</si>
  <si>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</si>
  <si>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</si>
  <si>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</si>
  <si>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</si>
  <si>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</si>
  <si>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</si>
  <si>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</si>
  <si>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</si>
  <si>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</si>
  <si>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</si>
  <si>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</si>
  <si>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</si>
  <si>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</si>
  <si>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</si>
  <si>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</si>
  <si>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</si>
  <si>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</si>
  <si>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</si>
  <si>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</si>
  <si>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</si>
  <si>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</si>
  <si>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</si>
  <si>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</si>
  <si>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</si>
  <si>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</si>
  <si>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</si>
  <si>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</si>
  <si>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</si>
  <si>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</si>
  <si>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</si>
  <si>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</si>
  <si>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</si>
  <si>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</si>
  <si>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</si>
  <si>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</si>
  <si>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</si>
  <si>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</si>
  <si>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</si>
  <si>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</si>
  <si>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</si>
  <si>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</si>
  <si>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</si>
  <si>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</si>
  <si>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</si>
  <si>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</si>
  <si>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</si>
  <si>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</si>
  <si>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</si>
  <si>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</si>
  <si>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</si>
  <si>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</si>
  <si>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</si>
  <si>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</si>
  <si>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</si>
  <si>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</si>
  <si>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</si>
  <si>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</si>
  <si>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</si>
  <si>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</si>
  <si>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</si>
  <si>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</si>
  <si>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</si>
  <si>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</si>
  <si>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</si>
  <si>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</si>
  <si>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</si>
  <si>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</si>
  <si>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</si>
  <si>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</si>
  <si>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</si>
  <si>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</si>
  <si>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</si>
  <si>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</si>
  <si>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</si>
  <si>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</si>
  <si>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</si>
  <si>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</si>
  <si>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</si>
  <si>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</si>
  <si>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</si>
  <si>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</si>
  <si>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</si>
  <si>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</si>
  <si>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</si>
  <si>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</si>
  <si>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</si>
  <si>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</si>
  <si>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</si>
  <si>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</si>
  <si>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</si>
  <si>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</si>
  <si>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</si>
  <si>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</si>
  <si>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</si>
  <si>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</si>
  <si>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</si>
  <si>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</si>
  <si>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</si>
  <si>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</si>
  <si>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</si>
  <si>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</si>
  <si>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</si>
  <si>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</si>
  <si>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</si>
  <si>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</si>
  <si>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</si>
  <si>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</si>
  <si>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</si>
  <si>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</si>
  <si>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</si>
  <si>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</si>
  <si>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</si>
  <si>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</si>
  <si>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</si>
  <si>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</si>
  <si>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</si>
  <si>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</si>
  <si>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</si>
  <si>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</si>
  <si>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</si>
  <si>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</si>
  <si>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</si>
  <si>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</si>
  <si>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</si>
  <si>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</si>
  <si>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</si>
  <si>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</si>
  <si>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</si>
  <si>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</si>
  <si>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</si>
  <si>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</si>
  <si>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</si>
  <si>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</si>
  <si>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</si>
  <si>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</si>
  <si>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</si>
  <si>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</si>
  <si>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</si>
  <si>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</si>
  <si>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</si>
  <si>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</si>
  <si>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</si>
  <si>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</si>
  <si>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</si>
  <si>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</si>
  <si>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</si>
  <si>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</si>
  <si>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</si>
  <si>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</si>
  <si>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</si>
  <si>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</si>
  <si>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</si>
  <si>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</si>
  <si>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</si>
  <si>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</si>
  <si>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</si>
  <si>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</si>
  <si>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</si>
  <si>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</si>
  <si>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</si>
  <si>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</si>
  <si>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</si>
  <si>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</si>
  <si>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</si>
  <si>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</si>
  <si>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</si>
  <si>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</si>
  <si>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</si>
  <si>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</si>
  <si>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</si>
  <si>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</si>
  <si>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</si>
  <si>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</si>
  <si>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</si>
  <si>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</si>
  <si>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</si>
  <si>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</si>
  <si>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</si>
  <si>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</si>
  <si>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</si>
  <si>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</si>
  <si>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</si>
  <si>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</si>
  <si>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</si>
  <si>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</si>
  <si>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</si>
  <si>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</si>
  <si>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</si>
  <si>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</si>
  <si>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</si>
  <si>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</si>
  <si>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</si>
  <si>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</si>
  <si>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</si>
  <si>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</si>
  <si>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</si>
  <si>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</si>
  <si>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</si>
  <si>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</si>
  <si>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</si>
  <si>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</si>
  <si>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</si>
  <si>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</si>
  <si>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</si>
  <si>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</si>
  <si>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</si>
  <si>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</si>
  <si>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</si>
  <si>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</si>
  <si>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</si>
  <si>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</si>
  <si>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</si>
  <si>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</si>
  <si>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</si>
  <si>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</si>
  <si>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</si>
  <si>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</si>
  <si>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</si>
  <si>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</si>
  <si>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</si>
  <si>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</si>
  <si>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</si>
  <si>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</si>
  <si>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</si>
  <si>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</si>
  <si>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</si>
  <si>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</si>
  <si>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</si>
  <si>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</si>
  <si>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</si>
  <si>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</si>
  <si>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</si>
  <si>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</si>
  <si>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</si>
  <si>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</si>
  <si>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</si>
  <si>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</si>
  <si>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</si>
  <si>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</si>
  <si>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</si>
  <si>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</si>
  <si>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</si>
  <si>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</si>
  <si>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</si>
  <si>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</si>
  <si>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</si>
  <si>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</si>
  <si>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</si>
  <si>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</si>
  <si>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</si>
  <si>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</si>
  <si>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</si>
  <si>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</si>
  <si>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</si>
  <si>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</si>
  <si>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</si>
  <si>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</si>
  <si>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</si>
  <si>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</si>
  <si>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</si>
  <si>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</si>
  <si>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</si>
  <si>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</si>
  <si>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</si>
  <si>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</si>
  <si>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</si>
  <si>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</si>
  <si>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</si>
  <si>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</si>
  <si>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</si>
  <si>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</si>
  <si>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</si>
  <si>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</si>
  <si>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</si>
  <si>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</si>
  <si>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</si>
  <si>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</si>
  <si>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</si>
  <si>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</si>
  <si>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</si>
  <si>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</si>
  <si>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</si>
  <si>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</si>
  <si>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</si>
  <si>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</si>
  <si>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</si>
  <si>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</si>
  <si>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</si>
  <si>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</si>
  <si>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</si>
  <si>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</si>
  <si>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</si>
  <si>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</si>
  <si>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</si>
  <si>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</si>
  <si>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</si>
  <si>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</si>
  <si>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</si>
  <si>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</si>
  <si>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</si>
  <si>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</si>
  <si>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</si>
  <si>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</si>
  <si>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</si>
  <si>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</si>
  <si>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</si>
  <si>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</si>
  <si>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</si>
  <si>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</si>
  <si>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</si>
  <si>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</si>
  <si>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</si>
  <si>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</si>
  <si>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</si>
  <si>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</si>
  <si>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</si>
  <si>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</si>
  <si>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</si>
  <si>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</si>
  <si>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</si>
  <si>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</si>
  <si>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</si>
  <si>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</si>
  <si>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</si>
  <si>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</si>
  <si>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</si>
  <si>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</si>
  <si>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</si>
  <si>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</si>
  <si>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</si>
  <si>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</si>
  <si>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</si>
  <si>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</si>
  <si>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</si>
  <si>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</si>
  <si>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</si>
  <si>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</si>
  <si>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</si>
  <si>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</si>
  <si>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</si>
  <si>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</si>
  <si>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</si>
  <si>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</si>
  <si>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</si>
  <si>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</si>
  <si>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</si>
  <si>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</si>
  <si>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</si>
  <si>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</si>
  <si>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</si>
  <si>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</si>
  <si>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</si>
  <si>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</si>
  <si>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</si>
  <si>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</si>
  <si>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</si>
  <si>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</si>
  <si>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</si>
  <si>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</si>
  <si>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</si>
  <si>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</si>
  <si>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</si>
  <si>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</si>
  <si>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</si>
  <si>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</si>
  <si>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</si>
  <si>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</si>
  <si>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</si>
  <si>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</si>
  <si>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</si>
  <si>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</si>
  <si>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</si>
  <si>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</si>
  <si>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</si>
  <si>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</si>
  <si>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</si>
  <si>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</si>
  <si>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</si>
  <si>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</si>
  <si>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</si>
  <si>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</si>
  <si>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</si>
  <si>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</si>
  <si>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</si>
  <si>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</si>
  <si>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</si>
  <si>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</si>
  <si>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</si>
  <si>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</si>
  <si>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</si>
  <si>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</si>
  <si>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</si>
  <si>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</si>
  <si>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</si>
  <si>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</si>
  <si>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</si>
  <si>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</si>
  <si>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</si>
  <si>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</si>
  <si>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</si>
  <si>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</si>
  <si>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</si>
  <si>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</si>
  <si>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</si>
  <si>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</si>
  <si>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</si>
  <si>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</si>
  <si>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</si>
  <si>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</si>
  <si>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</si>
  <si>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</si>
  <si>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</si>
  <si>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</si>
  <si>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</si>
  <si>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</si>
  <si>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</si>
  <si>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</si>
  <si>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</si>
  <si>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</si>
  <si>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</si>
  <si>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</si>
  <si>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</si>
  <si>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</si>
  <si>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</si>
  <si>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</si>
  <si>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</si>
  <si>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</si>
  <si>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</si>
  <si>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</si>
  <si>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</si>
  <si>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</si>
  <si>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</si>
  <si>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</si>
  <si>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</si>
  <si>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</si>
  <si>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</si>
  <si>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</si>
  <si>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</si>
  <si>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</si>
  <si>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</si>
  <si>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</si>
  <si>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</si>
  <si>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</si>
  <si>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</si>
  <si>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</si>
  <si>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</si>
  <si>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</si>
  <si>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</si>
  <si>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</si>
  <si>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</si>
  <si>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</si>
  <si>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</si>
  <si>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</si>
  <si>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</si>
  <si>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</si>
  <si>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</si>
  <si>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</si>
  <si>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</si>
  <si>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</si>
  <si>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</si>
  <si>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</si>
  <si>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</si>
  <si>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</si>
  <si>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</si>
  <si>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</si>
  <si>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</si>
  <si>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</si>
  <si>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</si>
  <si>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</si>
  <si>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</si>
  <si>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</si>
  <si>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</si>
  <si>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</si>
  <si>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</si>
  <si>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</si>
  <si>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</si>
  <si>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</si>
  <si>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</si>
  <si>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</si>
  <si>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</si>
  <si>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</si>
  <si>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</si>
  <si>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</si>
  <si>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</si>
  <si>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</si>
  <si>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</si>
  <si>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</si>
  <si>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</si>
  <si>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</si>
  <si>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</si>
  <si>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</si>
  <si>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</si>
  <si>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</si>
  <si>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</si>
  <si>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</si>
  <si>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</si>
  <si>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</si>
  <si>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</si>
  <si>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</si>
  <si>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</si>
  <si>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</si>
  <si>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</si>
  <si>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</si>
  <si>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</si>
  <si>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</si>
  <si>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</si>
  <si>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</si>
  <si>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</si>
  <si>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</si>
  <si>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</si>
  <si>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</si>
  <si>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</si>
  <si>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</si>
  <si>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</si>
  <si>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</si>
  <si>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</si>
  <si>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</si>
  <si>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</si>
  <si>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</si>
  <si>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</si>
  <si>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</si>
  <si>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</si>
  <si>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</si>
  <si>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</si>
  <si>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</si>
  <si>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</si>
  <si>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</si>
  <si>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</si>
  <si>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</si>
  <si>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</si>
  <si>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</si>
  <si>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</si>
  <si>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</si>
  <si>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</si>
  <si>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</si>
  <si>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</si>
  <si>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</si>
  <si>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</si>
  <si>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</si>
  <si>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</si>
  <si>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</si>
  <si>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</si>
  <si>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</si>
  <si>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</si>
  <si>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</si>
  <si>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</si>
  <si>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</si>
  <si>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</si>
  <si>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</si>
  <si>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</si>
  <si>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</si>
  <si>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</si>
  <si>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</si>
  <si>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</si>
  <si>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</si>
  <si>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</si>
  <si>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</si>
  <si>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</si>
  <si>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</si>
  <si>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</si>
  <si>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</si>
  <si>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</si>
  <si>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</si>
  <si>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</si>
  <si>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</si>
  <si>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</si>
  <si>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</si>
  <si>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</si>
  <si>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</si>
  <si>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</si>
  <si>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</si>
  <si>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</si>
  <si>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</si>
  <si>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</si>
  <si>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</si>
  <si>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</si>
  <si>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</si>
  <si>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</si>
  <si>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</si>
  <si>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</si>
  <si>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</si>
  <si>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</si>
  <si>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</si>
  <si>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</si>
  <si>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</si>
  <si>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</si>
  <si>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</si>
  <si>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</si>
  <si>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</si>
  <si>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</si>
  <si>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</si>
  <si>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</si>
  <si>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</si>
  <si>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</si>
  <si>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</si>
  <si>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</si>
  <si>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</si>
  <si>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</si>
  <si>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</si>
  <si>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</si>
  <si>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</si>
  <si>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</si>
  <si>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</si>
  <si>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</si>
  <si>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</si>
  <si>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</si>
  <si>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</si>
  <si>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</si>
  <si>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</si>
  <si>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</si>
  <si>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</si>
  <si>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</si>
  <si>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</si>
  <si>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</si>
  <si>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</si>
  <si>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</si>
  <si>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</si>
  <si>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</si>
  <si>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</si>
  <si>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</si>
  <si>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</si>
  <si>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</si>
  <si>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</si>
  <si>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</si>
  <si>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</si>
  <si>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</si>
  <si>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</si>
  <si>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</si>
  <si>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</si>
  <si>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</si>
  <si>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</si>
  <si>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</si>
  <si>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</si>
  <si>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</si>
  <si>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</si>
  <si>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</si>
  <si>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</si>
  <si>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</si>
  <si>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</si>
  <si>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</si>
  <si>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</si>
  <si>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</si>
  <si>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</si>
  <si>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</si>
  <si>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</si>
  <si>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</si>
  <si>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</si>
  <si>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</si>
  <si>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</si>
  <si>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</si>
  <si>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</si>
  <si>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</si>
  <si>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</si>
  <si>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</si>
  <si>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</si>
  <si>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</si>
  <si>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</si>
  <si>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</si>
  <si>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</si>
  <si>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</si>
  <si>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</si>
  <si>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</si>
  <si>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</si>
  <si>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</si>
  <si>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</si>
  <si>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</si>
  <si>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</si>
  <si>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</si>
  <si>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</si>
  <si>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</si>
  <si>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</si>
  <si>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</si>
  <si>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</si>
  <si>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</si>
  <si>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</si>
  <si>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</si>
  <si>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</si>
  <si>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</si>
  <si>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</si>
  <si>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</si>
  <si>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</si>
  <si>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</si>
  <si>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</si>
  <si>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</si>
  <si>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</si>
  <si>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</si>
  <si>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</si>
  <si>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</si>
  <si>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</si>
  <si>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</si>
  <si>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</si>
  <si>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</si>
  <si>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</si>
  <si>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</si>
  <si>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</si>
  <si>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</si>
  <si>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</si>
  <si>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</si>
  <si>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</si>
  <si>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</si>
  <si>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</si>
  <si>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</si>
  <si>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</si>
  <si>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</si>
  <si>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</si>
  <si>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</si>
  <si>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</si>
  <si>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</si>
  <si>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</si>
  <si>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</si>
  <si>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</si>
  <si>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</si>
  <si>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</si>
  <si>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</si>
  <si>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</si>
  <si>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</si>
  <si>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</si>
  <si>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</si>
  <si>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</si>
  <si>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</si>
  <si>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</si>
  <si>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</si>
  <si>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</si>
  <si>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</si>
  <si>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</si>
  <si>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</si>
  <si>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</si>
  <si>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</si>
  <si>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</si>
  <si>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</si>
  <si>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</si>
  <si>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</si>
  <si>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</si>
  <si>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</si>
  <si>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</si>
  <si>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</si>
  <si>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</si>
  <si>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</si>
  <si>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</si>
  <si>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</si>
  <si>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</si>
  <si>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</si>
  <si>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</si>
  <si>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</si>
  <si>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</si>
  <si>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</si>
  <si>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</si>
  <si>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</si>
  <si>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</si>
  <si>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</si>
  <si>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</si>
  <si>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</si>
  <si>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</si>
  <si>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</si>
  <si>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</si>
  <si>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</si>
  <si>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</si>
  <si>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</si>
  <si>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</si>
  <si>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</si>
  <si>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</si>
  <si>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</si>
  <si>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</si>
  <si>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</si>
  <si>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</si>
  <si>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</si>
  <si>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</si>
  <si>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</si>
  <si>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</si>
  <si>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</si>
  <si>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</si>
  <si>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</si>
  <si>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</si>
  <si>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</si>
  <si>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</si>
  <si>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</si>
  <si>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</si>
  <si>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</si>
  <si>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</si>
  <si>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</si>
  <si>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</si>
  <si>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</si>
  <si>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</si>
  <si>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</si>
  <si>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</si>
  <si>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</si>
  <si>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</si>
  <si>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</si>
  <si>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</si>
  <si>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</si>
  <si>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</si>
  <si>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</si>
  <si>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</si>
  <si>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</si>
  <si>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</si>
  <si>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</si>
  <si>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</si>
  <si>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</si>
  <si>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</si>
  <si>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</si>
  <si>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</si>
  <si>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</si>
  <si>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</si>
  <si>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</si>
  <si>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</si>
  <si>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</si>
  <si>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</si>
  <si>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</si>
  <si>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</si>
  <si>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</si>
  <si>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</si>
  <si>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</si>
  <si>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</si>
  <si>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</si>
  <si>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</si>
  <si>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</si>
  <si>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</si>
  <si>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</si>
  <si>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</si>
  <si>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</si>
  <si>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</si>
  <si>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</si>
  <si>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</si>
  <si>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</si>
  <si>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</si>
  <si>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</si>
  <si>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</si>
  <si>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</si>
  <si>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</si>
  <si>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</si>
  <si>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</si>
  <si>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</si>
  <si>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</si>
  <si>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</si>
  <si>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</si>
  <si>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</si>
  <si>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</si>
  <si>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</si>
  <si>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</si>
  <si>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</si>
  <si>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</si>
  <si>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</si>
  <si>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</si>
  <si>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</si>
  <si>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</si>
  <si>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</si>
  <si>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</si>
  <si>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</si>
  <si>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</si>
  <si>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</si>
  <si>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</si>
  <si>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</si>
  <si>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</si>
  <si>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</si>
  <si>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</si>
  <si>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</si>
  <si>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</si>
  <si>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</si>
  <si>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</si>
  <si>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</si>
  <si>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</si>
  <si>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</si>
  <si>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</si>
  <si>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</si>
  <si>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</si>
  <si>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</si>
  <si>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</si>
  <si>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</si>
  <si>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</si>
  <si>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</si>
  <si>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</si>
  <si>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</si>
  <si>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</si>
  <si>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</si>
  <si>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</si>
  <si>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</si>
  <si>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</si>
  <si>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</si>
  <si>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</si>
  <si>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</si>
  <si>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</si>
  <si>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</si>
  <si>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</si>
  <si>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</si>
  <si>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</si>
  <si>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</si>
  <si>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</si>
  <si>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</si>
  <si>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</si>
  <si>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</si>
  <si>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</si>
  <si>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</si>
  <si>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</si>
  <si>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</si>
  <si>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</si>
  <si>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</si>
  <si>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</si>
  <si>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</si>
  <si>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</si>
  <si>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</si>
  <si>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</si>
  <si>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</si>
  <si>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</si>
  <si>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</si>
  <si>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</si>
  <si>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</si>
  <si>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</si>
  <si>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</si>
  <si>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</si>
  <si>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</si>
  <si>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</si>
  <si>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</si>
  <si>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</si>
  <si>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</si>
  <si>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</si>
  <si>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</si>
  <si>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</si>
  <si>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</si>
  <si>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</si>
  <si>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</si>
  <si>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</si>
  <si>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</si>
  <si>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</si>
  <si>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</si>
  <si>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</si>
  <si>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</si>
  <si>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</si>
  <si>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</si>
  <si>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</si>
  <si>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</si>
  <si>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</si>
  <si>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</si>
  <si>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</si>
  <si>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</si>
  <si>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</si>
  <si>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</si>
  <si>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</si>
  <si>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</si>
  <si>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</si>
  <si>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</si>
  <si>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</si>
  <si>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</si>
  <si>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</si>
  <si>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</si>
  <si>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</si>
  <si>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</si>
  <si>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</si>
  <si>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</si>
  <si>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</si>
  <si>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</si>
  <si>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</si>
  <si>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</si>
  <si>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</si>
  <si>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</si>
  <si>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</si>
  <si>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</si>
  <si>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</si>
  <si>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</si>
  <si>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</si>
  <si>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</si>
  <si>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</si>
  <si>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</si>
  <si>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</si>
  <si>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</si>
  <si>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</si>
  <si>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</si>
  <si>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</si>
  <si>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</si>
  <si>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</si>
  <si>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</si>
  <si>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</si>
  <si>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</si>
  <si>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</si>
  <si>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</si>
  <si>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</si>
  <si>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</si>
  <si>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</si>
  <si>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</si>
  <si>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</si>
  <si>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</si>
  <si>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</si>
  <si>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</si>
  <si>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</si>
  <si>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</si>
  <si>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</si>
  <si>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</si>
  <si>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</si>
  <si>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</si>
  <si>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</si>
  <si>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</si>
  <si>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</si>
  <si>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</si>
  <si>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</si>
  <si>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</si>
  <si>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</si>
  <si>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</si>
  <si>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</si>
  <si>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</si>
  <si>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</si>
  <si>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</si>
  <si>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</si>
  <si>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</si>
  <si>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</si>
  <si>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</si>
  <si>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</si>
  <si>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</si>
  <si>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</si>
  <si>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</si>
  <si>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</si>
  <si>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</si>
  <si>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</si>
  <si>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</si>
  <si>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</si>
  <si>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</si>
  <si>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</si>
  <si>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</si>
  <si>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</si>
  <si>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</si>
  <si>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</si>
  <si>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</si>
  <si>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</si>
  <si>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</si>
  <si>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</si>
  <si>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</si>
  <si>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</si>
  <si>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</si>
  <si>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</si>
  <si>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</si>
  <si>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</si>
  <si>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</si>
  <si>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</si>
  <si>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</si>
  <si>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</si>
  <si>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</si>
  <si>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</si>
  <si>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</si>
  <si>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</si>
  <si>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</si>
  <si>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</si>
  <si>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</si>
  <si>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</si>
  <si>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</si>
  <si>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</si>
  <si>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</si>
  <si>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</si>
  <si>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</si>
  <si>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</si>
  <si>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</si>
  <si>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</si>
  <si>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</si>
  <si>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</si>
  <si>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</si>
  <si>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</si>
  <si>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</si>
  <si>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</si>
  <si>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</si>
  <si>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</si>
  <si>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</si>
  <si>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</si>
  <si>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</si>
  <si>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</si>
  <si>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</si>
  <si>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</si>
  <si>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</si>
  <si>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</si>
  <si>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</si>
  <si>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</si>
  <si>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</si>
  <si>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</si>
  <si>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</si>
  <si>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</si>
  <si>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</si>
  <si>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</si>
  <si>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</si>
  <si>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</si>
  <si>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</si>
  <si>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</si>
  <si>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</si>
  <si>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</si>
  <si>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</si>
  <si>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</si>
  <si>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</si>
  <si>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</si>
  <si>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</si>
  <si>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</si>
  <si>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</si>
  <si>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</si>
  <si>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</si>
  <si>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</si>
  <si>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</si>
  <si>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</si>
  <si>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</si>
  <si>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</si>
  <si>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</si>
  <si>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</si>
  <si>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</si>
  <si>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</si>
  <si>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</si>
  <si>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</si>
  <si>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</si>
  <si>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</si>
  <si>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</si>
  <si>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</si>
  <si>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</si>
  <si>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</si>
  <si>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</si>
  <si>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</si>
  <si>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</si>
  <si>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</si>
  <si>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</si>
  <si>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</si>
  <si>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</si>
  <si>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</si>
  <si>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</si>
  <si>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</si>
  <si>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</si>
  <si>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</si>
  <si>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</si>
  <si>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</si>
  <si>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</si>
  <si>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</si>
  <si>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</si>
  <si>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</si>
  <si>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</si>
  <si>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</si>
  <si>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</si>
  <si>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</si>
  <si>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</si>
  <si>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</si>
  <si>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</si>
  <si>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</si>
  <si>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</si>
  <si>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</si>
  <si>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</si>
  <si>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</si>
  <si>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</si>
  <si>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</si>
  <si>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</si>
  <si>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</si>
  <si>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</si>
  <si>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</si>
  <si>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</si>
  <si>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</si>
  <si>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</si>
  <si>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</si>
  <si>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</si>
  <si>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</si>
  <si>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</si>
  <si>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</si>
  <si>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</si>
  <si>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</si>
  <si>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</si>
  <si>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</si>
  <si>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</si>
  <si>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</si>
  <si>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</si>
  <si>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</si>
  <si>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</si>
  <si>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</si>
  <si>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</si>
  <si>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</si>
  <si>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</si>
  <si>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</si>
  <si>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</si>
  <si>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</si>
  <si>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</si>
  <si>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</si>
  <si>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</si>
  <si>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</si>
  <si>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</si>
  <si>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</si>
  <si>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</si>
  <si>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</si>
  <si>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</si>
  <si>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</si>
  <si>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</si>
  <si>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</si>
  <si>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</si>
  <si>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</si>
  <si>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</si>
  <si>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</si>
  <si>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</si>
  <si>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</si>
  <si>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</si>
  <si>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</si>
  <si>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</si>
  <si>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</si>
  <si>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</si>
  <si>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</si>
  <si>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</si>
  <si>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</si>
  <si>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</si>
  <si>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</si>
  <si>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</si>
  <si>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</si>
  <si>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</si>
  <si>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</si>
  <si>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</si>
  <si>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</si>
  <si>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</si>
  <si>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</si>
  <si>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</si>
  <si>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</si>
  <si>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</si>
  <si>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</si>
  <si>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</si>
  <si>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</si>
  <si>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</si>
  <si>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</si>
  <si>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</si>
  <si>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</si>
  <si>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</si>
  <si>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</si>
  <si>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</si>
  <si>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</si>
  <si>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</si>
  <si>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</si>
  <si>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</si>
  <si>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</si>
  <si>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</si>
  <si>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</si>
  <si>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</si>
  <si>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</si>
  <si>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</si>
  <si>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</si>
  <si>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</si>
  <si>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</si>
  <si>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</si>
  <si>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</si>
  <si>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</si>
  <si>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</si>
  <si>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</si>
  <si>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</si>
  <si>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</si>
  <si>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</si>
  <si>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</si>
  <si>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</si>
  <si>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</si>
  <si>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</si>
  <si>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</si>
  <si>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</si>
  <si>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</si>
  <si>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</si>
  <si>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</si>
  <si>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</si>
  <si>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</si>
  <si>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</si>
  <si>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</si>
  <si>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</si>
  <si>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</si>
  <si>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</si>
  <si>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</si>
  <si>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</si>
  <si>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</si>
  <si>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</si>
  <si>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</si>
  <si>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</si>
  <si>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</si>
  <si>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</si>
  <si>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</si>
  <si>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</si>
  <si>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</si>
  <si>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</si>
  <si>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</si>
  <si>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</si>
  <si>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</si>
  <si>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</si>
  <si>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</si>
  <si>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</si>
  <si>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</si>
  <si>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</si>
  <si>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</si>
  <si>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</si>
  <si>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</si>
  <si>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</si>
  <si>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</si>
  <si>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</si>
  <si>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</si>
  <si>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</si>
  <si>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</si>
  <si>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</si>
  <si>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</si>
  <si>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</si>
  <si>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</si>
  <si>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</si>
  <si>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</si>
  <si>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</si>
  <si>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</si>
  <si>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</si>
  <si>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</si>
  <si>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</si>
  <si>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</si>
  <si>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</si>
  <si>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</si>
  <si>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</si>
  <si>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</si>
  <si>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</si>
  <si>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</si>
  <si>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</si>
  <si>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</si>
  <si>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</si>
  <si>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</si>
  <si>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</si>
  <si>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</si>
  <si>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</si>
  <si>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</si>
  <si>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</si>
  <si>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</si>
  <si>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</si>
  <si>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</si>
  <si>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</si>
  <si>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</si>
  <si>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</si>
  <si>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</si>
  <si>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</si>
  <si>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</si>
  <si>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</si>
  <si>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</si>
  <si>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</si>
  <si>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</si>
  <si>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</si>
  <si>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</si>
  <si>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</si>
  <si>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</si>
  <si>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</si>
  <si>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</si>
  <si>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</si>
  <si>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</si>
  <si>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</si>
  <si>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</si>
  <si>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</si>
  <si>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</si>
  <si>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</si>
  <si>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</si>
  <si>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</si>
  <si>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</si>
  <si>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</si>
  <si>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</si>
  <si>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</si>
  <si>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</si>
  <si>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</si>
  <si>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</si>
  <si>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</si>
  <si>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</si>
  <si>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</si>
  <si>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</si>
  <si>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</si>
  <si>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</si>
  <si>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</si>
  <si>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</si>
  <si>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</si>
  <si>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</si>
  <si>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</si>
  <si>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</si>
  <si>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</si>
  <si>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</si>
  <si>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</si>
  <si>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</si>
  <si>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</si>
  <si>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</si>
  <si>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</si>
  <si>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</si>
  <si>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</si>
  <si>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</si>
  <si>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</si>
  <si>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</si>
  <si>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</si>
  <si>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</si>
  <si>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</si>
  <si>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</si>
  <si>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</si>
  <si>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</si>
  <si>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</si>
  <si>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</si>
  <si>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</si>
  <si>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</si>
  <si>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</si>
  <si>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</si>
  <si>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</si>
  <si>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</si>
  <si>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</si>
  <si>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</si>
  <si>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</si>
  <si>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</si>
  <si>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</si>
  <si>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</si>
  <si>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</si>
  <si>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</si>
  <si>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</si>
  <si>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</si>
  <si>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</si>
  <si>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</si>
  <si>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</si>
  <si>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</si>
  <si>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</si>
  <si>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</si>
  <si>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</si>
  <si>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</si>
  <si>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</si>
  <si>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</si>
  <si>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</si>
  <si>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</si>
  <si>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</si>
  <si>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</si>
  <si>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</si>
  <si>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</si>
  <si>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</si>
  <si>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</si>
  <si>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</si>
  <si>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</si>
  <si>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</si>
  <si>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</si>
  <si>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</si>
  <si>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</si>
  <si>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</si>
  <si>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</si>
  <si>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</si>
  <si>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</si>
  <si>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</si>
  <si>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</si>
  <si>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</si>
  <si>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</si>
  <si>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</si>
  <si>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</si>
  <si>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</si>
  <si>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</si>
  <si>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</si>
  <si>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</si>
  <si>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</si>
  <si>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</si>
  <si>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</si>
  <si>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</si>
  <si>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</si>
  <si>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</si>
  <si>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</si>
  <si>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</si>
  <si>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</si>
  <si>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</si>
  <si>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</si>
  <si>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</si>
  <si>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</si>
  <si>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</si>
  <si>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</si>
  <si>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</si>
  <si>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</si>
  <si>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</si>
  <si>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</si>
  <si>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</si>
  <si>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</si>
  <si>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</si>
  <si>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</si>
  <si>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</si>
  <si>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</si>
  <si>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</si>
  <si>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</si>
  <si>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</si>
  <si>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</si>
  <si>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</si>
  <si>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</si>
  <si>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</si>
  <si>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</si>
  <si>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</si>
  <si>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</si>
  <si>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</si>
  <si>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</si>
  <si>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</si>
  <si>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</si>
  <si>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</si>
  <si>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</si>
  <si>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</si>
  <si>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</si>
  <si>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</si>
  <si>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</si>
  <si>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</si>
  <si>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</si>
  <si>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</si>
  <si>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</si>
  <si>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</si>
  <si>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</si>
  <si>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</si>
  <si>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</si>
  <si>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</si>
  <si>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</si>
  <si>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</si>
  <si>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</si>
  <si>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</si>
  <si>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</si>
  <si>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</si>
  <si>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</si>
  <si>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</si>
  <si>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</si>
  <si>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</si>
  <si>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</si>
  <si>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</si>
  <si>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</si>
  <si>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</si>
  <si>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</si>
  <si>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</si>
  <si>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</si>
  <si>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</si>
  <si>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</si>
  <si>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</si>
  <si>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</si>
  <si>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</si>
  <si>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</si>
  <si>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</si>
  <si>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</si>
  <si>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</si>
  <si>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</si>
  <si>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</si>
  <si>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</si>
  <si>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</si>
  <si>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</si>
  <si>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</si>
  <si>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</si>
  <si>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</si>
  <si>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</si>
  <si>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</si>
  <si>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</si>
  <si>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</si>
  <si>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</si>
  <si>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</si>
  <si>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</si>
  <si>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</si>
  <si>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</si>
  <si>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</si>
  <si>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</si>
  <si>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</si>
  <si>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</si>
  <si>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</si>
  <si>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</si>
  <si>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</si>
  <si>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</si>
  <si>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</si>
  <si>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</si>
  <si>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</si>
  <si>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</si>
  <si>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</si>
  <si>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</si>
  <si>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</si>
  <si>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</si>
  <si>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</si>
  <si>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</si>
  <si>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</si>
  <si>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</si>
  <si>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</si>
  <si>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</si>
  <si>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</si>
  <si>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</si>
  <si>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</si>
  <si>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</si>
  <si>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</si>
  <si>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</si>
  <si>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</si>
  <si>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</si>
  <si>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</si>
  <si>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</si>
  <si>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</si>
  <si>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</si>
  <si>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</si>
  <si>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</si>
  <si>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</si>
  <si>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</si>
  <si>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</si>
  <si>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</si>
  <si>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</si>
  <si>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</si>
  <si>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</si>
  <si>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</si>
  <si>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</si>
  <si>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</si>
  <si>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</si>
  <si>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</si>
  <si>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</si>
  <si>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</si>
  <si>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</si>
  <si>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</si>
  <si>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</si>
  <si>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</si>
  <si>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</si>
  <si>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</si>
  <si>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</si>
  <si>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</si>
  <si>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</si>
  <si>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</si>
  <si>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</si>
  <si>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</si>
  <si>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</si>
  <si>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</si>
  <si>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</si>
  <si>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</si>
  <si>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</si>
  <si>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</si>
  <si>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</si>
  <si>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</si>
  <si>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</si>
  <si>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</si>
  <si>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</si>
  <si>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</si>
  <si>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</si>
  <si>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</si>
  <si>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</si>
  <si>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</si>
  <si>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</si>
  <si>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</si>
  <si>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</si>
  <si>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</si>
  <si>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</si>
  <si>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</si>
  <si>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</si>
  <si>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</si>
  <si>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</si>
  <si>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</si>
  <si>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</si>
  <si>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</si>
  <si>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</si>
  <si>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</si>
  <si>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</si>
  <si>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</si>
  <si>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</si>
  <si>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</si>
  <si>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</si>
  <si>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</si>
  <si>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</si>
  <si>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</si>
  <si>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</si>
  <si>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</si>
  <si>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</si>
  <si>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</si>
  <si>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</si>
  <si>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</si>
  <si>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</si>
  <si>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</si>
  <si>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</si>
  <si>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</si>
  <si>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</si>
  <si>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</si>
  <si>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</si>
  <si>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</si>
  <si>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</si>
  <si>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</si>
  <si>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</si>
  <si>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</si>
  <si>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</si>
  <si>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</si>
  <si>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</si>
  <si>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</si>
  <si>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</si>
  <si>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</si>
  <si>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</si>
  <si>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</si>
  <si>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</si>
  <si>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</si>
  <si>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</si>
  <si>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</si>
  <si>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</si>
  <si>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</si>
  <si>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</si>
  <si>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</si>
  <si>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</si>
  <si>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</si>
  <si>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</si>
  <si>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</si>
  <si>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</si>
  <si>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</si>
  <si>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</si>
  <si>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</si>
  <si>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</si>
  <si>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</si>
  <si>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</si>
  <si>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</si>
  <si>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</si>
  <si>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</si>
  <si>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</si>
  <si>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</si>
  <si>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</si>
  <si>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</si>
  <si>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</si>
  <si>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</si>
  <si>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</si>
  <si>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</si>
  <si>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</si>
  <si>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</si>
  <si>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</si>
  <si>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</si>
  <si>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</si>
  <si>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</si>
  <si>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</si>
  <si>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</si>
  <si>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</si>
  <si>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</si>
  <si>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</si>
  <si>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</si>
  <si>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</si>
  <si>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</si>
  <si>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</si>
  <si>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</si>
  <si>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</si>
  <si>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</si>
  <si>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</si>
  <si>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</si>
  <si>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</si>
  <si>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</si>
  <si>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</si>
  <si>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</si>
  <si>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</si>
  <si>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</si>
  <si>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</si>
  <si>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</si>
  <si>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</si>
  <si>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</si>
  <si>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</si>
  <si>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</si>
  <si>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</si>
  <si>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</si>
  <si>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</si>
  <si>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</si>
  <si>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</si>
  <si>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</si>
  <si>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</si>
  <si>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</si>
  <si>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</si>
  <si>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</si>
  <si>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</si>
  <si>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</si>
  <si>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</si>
  <si>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</si>
  <si>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</si>
  <si>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</si>
  <si>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</si>
  <si>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</si>
  <si>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</si>
  <si>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</si>
  <si>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</si>
  <si>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</si>
  <si>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</si>
  <si>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</si>
  <si>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</si>
  <si>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</si>
  <si>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</si>
  <si>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</si>
  <si>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</si>
  <si>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</si>
  <si>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</si>
  <si>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</si>
  <si>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</si>
  <si>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</si>
  <si>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</si>
  <si>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</si>
  <si>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</si>
  <si>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</si>
  <si>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</si>
  <si>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</si>
  <si>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</si>
  <si>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</si>
  <si>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</si>
  <si>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</si>
  <si>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</si>
  <si>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</si>
  <si>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</si>
  <si>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</si>
  <si>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</si>
  <si>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</si>
  <si>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</si>
  <si>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</si>
  <si>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</si>
  <si>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</si>
  <si>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</si>
  <si>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</si>
  <si>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</si>
  <si>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</si>
  <si>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</si>
  <si>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</si>
  <si>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</si>
  <si>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</si>
  <si>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</si>
  <si>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</si>
  <si>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</si>
  <si>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</si>
  <si>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</si>
  <si>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</si>
  <si>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</si>
  <si>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</si>
  <si>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</si>
  <si>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</si>
  <si>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</si>
  <si>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</si>
  <si>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</si>
  <si>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</si>
  <si>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</si>
  <si>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</si>
  <si>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</si>
  <si>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</si>
  <si>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</si>
  <si>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</si>
  <si>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</si>
  <si>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</si>
  <si>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</si>
  <si>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</si>
  <si>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</si>
  <si>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</si>
  <si>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</si>
  <si>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</si>
  <si>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</si>
  <si>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</si>
  <si>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</si>
  <si>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</si>
  <si>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</si>
  <si>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</si>
  <si>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</si>
  <si>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</si>
  <si>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</si>
  <si>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</si>
  <si>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</si>
  <si>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</si>
  <si>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</si>
  <si>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</si>
  <si>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</si>
  <si>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</si>
  <si>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</si>
  <si>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</si>
  <si>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</si>
  <si>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</si>
  <si>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</si>
  <si>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</si>
  <si>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</si>
  <si>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</si>
  <si>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</si>
  <si>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</si>
  <si>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</si>
  <si>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</si>
  <si>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</si>
  <si>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</si>
  <si>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</si>
  <si>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</si>
  <si>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</si>
  <si>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</si>
  <si>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</si>
  <si>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</si>
  <si>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</si>
  <si>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</si>
  <si>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</si>
  <si>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</si>
  <si>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</si>
  <si>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</si>
  <si>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</si>
  <si>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</si>
  <si>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</si>
  <si>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</si>
  <si>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</si>
  <si>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</si>
  <si>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</si>
  <si>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</si>
  <si>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</si>
  <si>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</si>
  <si>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</si>
  <si>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</si>
  <si>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</si>
  <si>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</si>
  <si>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</si>
  <si>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</si>
  <si>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</si>
  <si>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</si>
  <si>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</si>
  <si>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</si>
  <si>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</si>
  <si>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</si>
  <si>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</si>
  <si>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</si>
  <si>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</si>
  <si>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</si>
  <si>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</si>
  <si>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</si>
  <si>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</si>
  <si>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</si>
  <si>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</si>
  <si>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</si>
  <si>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</si>
  <si>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</si>
  <si>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</si>
  <si>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</si>
  <si>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</si>
  <si>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</si>
  <si>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</si>
  <si>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</si>
  <si>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</si>
  <si>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</si>
  <si>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</si>
  <si>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</si>
  <si>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</si>
  <si>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</si>
  <si>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</si>
  <si>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</si>
  <si>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</si>
  <si>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</si>
  <si>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</si>
  <si>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</si>
  <si>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</si>
  <si>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</si>
  <si>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</si>
  <si>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</si>
  <si>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</si>
  <si>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</si>
  <si>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</si>
  <si>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</si>
  <si>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</si>
  <si>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</si>
  <si>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</si>
  <si>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</si>
  <si>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</si>
  <si>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</si>
  <si>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</si>
  <si>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</si>
  <si>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</si>
  <si>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</si>
  <si>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</si>
  <si>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</si>
  <si>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</si>
  <si>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</si>
  <si>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</si>
  <si>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</si>
  <si>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</si>
  <si>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</si>
  <si>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</si>
  <si>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</si>
  <si>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</si>
  <si>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</si>
  <si>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</si>
  <si>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</si>
  <si>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</si>
  <si>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</si>
  <si>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</si>
  <si>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</si>
  <si>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</si>
  <si>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</si>
  <si>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</si>
  <si>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</si>
  <si>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</si>
  <si>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</si>
  <si>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</si>
  <si>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</si>
  <si>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</si>
  <si>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</si>
  <si>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</si>
  <si>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</si>
  <si>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</si>
  <si>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</si>
  <si>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</si>
  <si>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</si>
  <si>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</si>
  <si>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</si>
  <si>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</si>
  <si>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</si>
  <si>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</si>
  <si>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</si>
  <si>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</si>
  <si>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</si>
  <si>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</si>
  <si>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</si>
  <si>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</si>
  <si>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</si>
  <si>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</si>
  <si>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</si>
  <si>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</si>
  <si>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</si>
  <si>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</si>
  <si>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</si>
  <si>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</si>
  <si>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</si>
  <si>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</si>
  <si>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</si>
  <si>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</si>
  <si>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</si>
  <si>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</si>
  <si>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</si>
  <si>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</si>
  <si>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</si>
  <si>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</si>
  <si>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</si>
  <si>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</si>
  <si>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</si>
  <si>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</si>
  <si>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</si>
  <si>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</si>
  <si>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</si>
  <si>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</si>
  <si>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</si>
  <si>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</si>
  <si>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</si>
  <si>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</si>
  <si>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</si>
  <si>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</si>
  <si>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</si>
  <si>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</si>
  <si>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</si>
  <si>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</si>
  <si>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</si>
  <si>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</si>
  <si>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</si>
  <si>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</si>
  <si>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</si>
  <si>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</si>
  <si>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</si>
  <si>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</si>
  <si>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</si>
  <si>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</si>
  <si>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</si>
  <si>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</si>
  <si>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</si>
  <si>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</si>
  <si>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</si>
  <si>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</si>
  <si>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</si>
  <si>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</si>
  <si>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</si>
  <si>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</si>
  <si>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</si>
  <si>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</si>
  <si>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</si>
  <si>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</si>
  <si>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</si>
  <si>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</si>
  <si>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</si>
  <si>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</si>
  <si>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</si>
  <si>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</si>
  <si>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</si>
  <si>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</si>
  <si>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</si>
  <si>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</si>
  <si>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</si>
  <si>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</si>
  <si>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</si>
  <si>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</si>
  <si>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</si>
  <si>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</si>
  <si>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</si>
  <si>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</si>
  <si>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</si>
  <si>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</si>
  <si>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</si>
  <si>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</si>
  <si>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</si>
  <si>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</si>
  <si>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</si>
  <si>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</si>
  <si>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</si>
  <si>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</si>
  <si>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</si>
  <si>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</si>
  <si>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</si>
  <si>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</si>
  <si>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</si>
  <si>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</si>
  <si>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</si>
  <si>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</si>
  <si>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</si>
  <si>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</si>
  <si>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</si>
  <si>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</si>
  <si>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</si>
  <si>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</si>
  <si>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</si>
  <si>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</si>
  <si>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</si>
  <si>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</si>
  <si>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</si>
  <si>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</si>
  <si>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</si>
  <si>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</si>
  <si>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</si>
  <si>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</si>
  <si>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</si>
  <si>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</si>
  <si>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</si>
  <si>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</si>
  <si>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</si>
  <si>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</si>
  <si>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</si>
  <si>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</si>
  <si>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</si>
  <si>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</si>
  <si>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</si>
  <si>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</si>
  <si>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</si>
  <si>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</si>
  <si>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</si>
  <si>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</si>
  <si>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</si>
  <si>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</si>
  <si>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</si>
  <si>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</si>
  <si>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</si>
  <si>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</si>
  <si>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</si>
  <si>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</si>
  <si>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</si>
  <si>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</si>
  <si>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</si>
  <si>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</si>
  <si>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</si>
  <si>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</si>
  <si>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</si>
  <si>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</si>
  <si>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</si>
  <si>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</si>
  <si>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</si>
  <si>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</si>
  <si>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</si>
  <si>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</si>
  <si>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</si>
  <si>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</si>
  <si>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</si>
  <si>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</si>
  <si>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</si>
  <si>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</si>
  <si>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</si>
  <si>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</si>
  <si>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</si>
  <si>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</si>
  <si>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</si>
  <si>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</si>
  <si>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</si>
  <si>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</si>
  <si>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</si>
  <si>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</si>
  <si>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</si>
  <si>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</si>
  <si>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</si>
  <si>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</si>
  <si>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</si>
  <si>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</si>
  <si>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</si>
  <si>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</si>
  <si>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</si>
  <si>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</si>
  <si>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</si>
  <si>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</si>
  <si>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</si>
  <si>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</si>
  <si>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</si>
  <si>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</si>
  <si>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</si>
  <si>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</si>
  <si>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</si>
  <si>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</si>
  <si>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</si>
  <si>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</si>
  <si>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</si>
  <si>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</si>
  <si>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</si>
  <si>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</si>
  <si>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</si>
  <si>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</si>
  <si>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</si>
  <si>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</si>
  <si>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</si>
  <si>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</si>
  <si>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</si>
  <si>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</si>
  <si>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</si>
  <si>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</si>
  <si>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</si>
  <si>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</si>
  <si>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</si>
  <si>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</si>
  <si>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</si>
  <si>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</si>
  <si>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</si>
  <si>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</si>
  <si>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</si>
  <si>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</si>
  <si>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</si>
  <si>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</si>
  <si>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</si>
  <si>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</si>
  <si>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</si>
  <si>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</si>
  <si>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</si>
  <si>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</si>
  <si>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</si>
  <si>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</si>
  <si>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</si>
  <si>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</si>
  <si>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</si>
  <si>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</si>
  <si>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</si>
  <si>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</si>
  <si>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</si>
  <si>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</si>
  <si>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</si>
  <si>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</si>
  <si>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</si>
  <si>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</si>
  <si>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</si>
  <si>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</si>
  <si>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</si>
  <si>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</si>
  <si>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</si>
  <si>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</si>
  <si>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</si>
  <si>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</si>
  <si>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</si>
  <si>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</si>
  <si>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</si>
  <si>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</si>
  <si>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</si>
  <si>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</si>
  <si>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</si>
  <si>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</si>
  <si>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</si>
  <si>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</si>
  <si>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</si>
  <si>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</si>
  <si>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</si>
  <si>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</si>
  <si>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</si>
  <si>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</si>
  <si>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</si>
  <si>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</si>
  <si>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</si>
  <si>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</si>
  <si>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</si>
  <si>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</si>
  <si>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</si>
  <si>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</si>
  <si>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</si>
  <si>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</si>
  <si>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</si>
  <si>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</si>
  <si>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</si>
  <si>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</si>
  <si>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</si>
  <si>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</si>
  <si>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</si>
  <si>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</si>
  <si>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</si>
  <si>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</si>
  <si>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</si>
  <si>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</si>
  <si>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</si>
  <si>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</si>
  <si>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</si>
  <si>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</si>
  <si>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</si>
  <si>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</si>
  <si>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</si>
  <si>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</si>
  <si>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</si>
  <si>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</si>
  <si>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</si>
  <si>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</si>
  <si>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</si>
  <si>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</si>
  <si>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</si>
  <si>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</si>
  <si>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</si>
  <si>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</si>
  <si>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</si>
  <si>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</si>
  <si>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</si>
  <si>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</si>
  <si>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</si>
  <si>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</si>
  <si>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</si>
  <si>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</si>
  <si>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</si>
  <si>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</si>
  <si>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</si>
  <si>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</si>
  <si>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</si>
  <si>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</si>
  <si>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</si>
  <si>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</si>
  <si>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</si>
  <si>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</si>
  <si>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</si>
  <si>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</si>
  <si>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</si>
  <si>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</si>
  <si>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</si>
  <si>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</si>
  <si>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</si>
  <si>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</si>
  <si>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</si>
  <si>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</si>
  <si>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</si>
  <si>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</si>
  <si>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</si>
  <si>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</si>
  <si>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</si>
  <si>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</si>
  <si>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</si>
  <si>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</si>
  <si>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</si>
  <si>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</si>
  <si>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</si>
  <si>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</si>
  <si>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</si>
  <si>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</si>
  <si>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</si>
  <si>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</si>
  <si>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</si>
  <si>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</si>
  <si>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</si>
  <si>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</si>
  <si>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</si>
  <si>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</si>
  <si>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</si>
  <si>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</si>
  <si>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</si>
  <si>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</si>
  <si>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</si>
  <si>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</si>
  <si>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</si>
  <si>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</si>
  <si>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</si>
  <si>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</si>
  <si>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</si>
  <si>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</si>
  <si>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</si>
  <si>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</si>
  <si>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</si>
  <si>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</si>
  <si>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</si>
  <si>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</si>
  <si>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</si>
  <si>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</si>
  <si>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</si>
  <si>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</si>
  <si>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</si>
  <si>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</si>
  <si>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</si>
  <si>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</si>
  <si>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</si>
  <si>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</si>
  <si>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</si>
  <si>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</si>
  <si>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</si>
  <si>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</si>
  <si>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</si>
  <si>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</si>
  <si>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</si>
  <si>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</si>
  <si>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</si>
  <si>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</si>
  <si>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</si>
  <si>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</si>
  <si>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</si>
  <si>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</si>
  <si>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</si>
  <si>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</si>
  <si>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</si>
  <si>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</si>
  <si>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</si>
  <si>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</si>
  <si>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</si>
  <si>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</si>
  <si>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</si>
  <si>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</si>
  <si>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</si>
  <si>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</si>
  <si>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</si>
  <si>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</si>
  <si>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</si>
  <si>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</si>
  <si>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</si>
  <si>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</si>
  <si>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</si>
  <si>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</si>
  <si>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</si>
  <si>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</si>
  <si>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</si>
  <si>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</si>
  <si>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</si>
  <si>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</si>
  <si>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</si>
  <si>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</si>
  <si>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</si>
  <si>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</si>
  <si>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</si>
  <si>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</si>
  <si>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</si>
  <si>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</si>
  <si>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</si>
  <si>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</si>
  <si>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</si>
  <si>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</si>
  <si>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</si>
  <si>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</si>
  <si>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</si>
  <si>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</si>
  <si>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</si>
  <si>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</si>
  <si>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</si>
  <si>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</si>
  <si>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</si>
  <si>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</si>
  <si>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</si>
  <si>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</si>
  <si>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</si>
  <si>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</si>
  <si>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</si>
  <si>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</si>
  <si>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</si>
  <si>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</si>
  <si>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</si>
  <si>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</si>
  <si>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</si>
  <si>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</si>
  <si>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</si>
  <si>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</si>
  <si>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</si>
  <si>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</si>
  <si>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</si>
  <si>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</si>
  <si>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</si>
  <si>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</si>
  <si>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</si>
  <si>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</si>
  <si>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</si>
  <si>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</si>
  <si>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</si>
  <si>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</si>
  <si>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</si>
  <si>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</si>
  <si>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</si>
  <si>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</si>
  <si>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</si>
  <si>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</si>
  <si>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</si>
  <si>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</si>
  <si>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</si>
  <si>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</si>
  <si>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</si>
  <si>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</si>
  <si>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</si>
  <si>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</si>
  <si>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</si>
  <si>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</si>
  <si>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</si>
  <si>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</si>
  <si>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</si>
  <si>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</si>
  <si>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</si>
  <si>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</si>
  <si>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</si>
  <si>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</si>
  <si>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</si>
  <si>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</si>
  <si>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</si>
  <si>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</si>
  <si>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</si>
  <si>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</si>
  <si>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</si>
  <si>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</si>
  <si>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</si>
  <si>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</si>
  <si>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</si>
  <si>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</si>
  <si>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</si>
  <si>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</si>
  <si>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</si>
  <si>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</si>
  <si>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</si>
  <si>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</si>
  <si>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</si>
  <si>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</si>
  <si>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</si>
  <si>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</si>
  <si>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</si>
  <si>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</si>
  <si>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</si>
  <si>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</si>
  <si>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</si>
  <si>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</si>
  <si>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</si>
  <si>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</si>
  <si>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</si>
  <si>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</si>
  <si>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</si>
  <si>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</si>
  <si>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</si>
  <si>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</si>
  <si>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</si>
  <si>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</si>
  <si>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</si>
  <si>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</si>
  <si>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</si>
  <si>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</si>
  <si>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</si>
  <si>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</si>
  <si>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</si>
  <si>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</si>
  <si>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</si>
  <si>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</si>
  <si>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</si>
  <si>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</si>
  <si>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</si>
  <si>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</si>
  <si>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</si>
  <si>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</si>
  <si>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</si>
  <si>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</si>
  <si>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</si>
  <si>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</si>
  <si>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</si>
  <si>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</si>
  <si>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</si>
  <si>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</si>
  <si>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</si>
  <si>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</si>
  <si>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</si>
  <si>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</si>
  <si>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</si>
  <si>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</si>
  <si>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</si>
  <si>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</si>
  <si>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</si>
  <si>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</si>
  <si>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</si>
  <si>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</si>
  <si>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</si>
  <si>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</si>
  <si>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</si>
  <si>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</si>
  <si>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</si>
  <si>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</si>
  <si>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</si>
  <si>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</si>
  <si>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</si>
  <si>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</si>
  <si>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</si>
  <si>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</si>
  <si>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</si>
  <si>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</si>
  <si>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</si>
  <si>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</si>
  <si>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</si>
  <si>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</si>
  <si>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</si>
  <si>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</si>
  <si>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</si>
  <si>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</si>
  <si>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</si>
  <si>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</si>
  <si>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</si>
  <si>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</si>
  <si>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</si>
  <si>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</si>
  <si>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</si>
  <si>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</si>
  <si>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</si>
  <si>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</si>
  <si>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</si>
  <si>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</si>
  <si>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</si>
  <si>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</si>
  <si>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</si>
  <si>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</si>
  <si>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</si>
  <si>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</si>
  <si>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</si>
  <si>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</si>
  <si>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</si>
  <si>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</si>
  <si>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</si>
  <si>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</si>
  <si>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</si>
  <si>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</si>
  <si>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</si>
  <si>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</si>
  <si>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</si>
  <si>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</si>
  <si>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</si>
  <si>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</si>
  <si>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</si>
  <si>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</si>
  <si>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</si>
  <si>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</si>
  <si>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</si>
  <si>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</si>
  <si>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</si>
  <si>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</si>
  <si>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</si>
  <si>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</si>
  <si>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</si>
  <si>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</si>
  <si>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</si>
  <si>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</si>
  <si>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</si>
  <si>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</si>
  <si>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</si>
  <si>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</si>
  <si>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</si>
  <si>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</si>
  <si>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</si>
  <si>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</si>
  <si>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</si>
  <si>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</si>
  <si>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</si>
  <si>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</si>
  <si>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</si>
  <si>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</si>
  <si>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</si>
  <si>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</si>
  <si>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</si>
  <si>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</si>
  <si>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</si>
  <si>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</si>
  <si>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</si>
  <si>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</si>
  <si>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</si>
  <si>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</si>
  <si>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</si>
  <si>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</si>
  <si>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</si>
  <si>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</si>
  <si>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</si>
  <si>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</si>
  <si>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</si>
  <si>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</si>
  <si>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</si>
  <si>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</si>
  <si>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</si>
  <si>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</si>
  <si>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</si>
  <si>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</si>
  <si>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</si>
  <si>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</si>
  <si>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</si>
  <si>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</si>
  <si>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</si>
  <si>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</si>
  <si>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</si>
  <si>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</si>
  <si>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</si>
  <si>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</si>
  <si>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</si>
  <si>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</si>
  <si>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</si>
  <si>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</si>
  <si>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</si>
  <si>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</si>
  <si>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</si>
  <si>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</si>
  <si>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</si>
  <si>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</si>
  <si>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</si>
  <si>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</si>
  <si>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</si>
  <si>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</si>
  <si>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</si>
  <si>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</si>
  <si>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</si>
  <si>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</si>
  <si>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</si>
  <si>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</si>
  <si>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</si>
  <si>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</si>
  <si>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</si>
  <si>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</si>
  <si>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</si>
  <si>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</si>
  <si>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</si>
  <si>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</si>
  <si>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</si>
  <si>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</si>
  <si>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</si>
  <si>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</si>
  <si>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</si>
  <si>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</si>
  <si>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</si>
  <si>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</si>
  <si>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</si>
  <si>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</si>
  <si>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</si>
  <si>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</si>
  <si>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</si>
  <si>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</si>
  <si>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</si>
  <si>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</si>
  <si>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</si>
  <si>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</si>
  <si>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</si>
  <si>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</si>
  <si>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</si>
  <si>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</si>
  <si>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</si>
  <si>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</si>
  <si>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</si>
  <si>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</si>
  <si>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</si>
  <si>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</si>
  <si>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</si>
  <si>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</si>
  <si>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</si>
  <si>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</si>
  <si>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</si>
  <si>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</si>
  <si>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</si>
  <si>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</si>
  <si>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</si>
  <si>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</si>
  <si>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</si>
  <si>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</si>
  <si>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</si>
  <si>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</si>
  <si>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</si>
  <si>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</si>
  <si>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</si>
  <si>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</si>
  <si>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</si>
  <si>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</si>
  <si>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</si>
  <si>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</si>
  <si>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</si>
  <si>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</si>
  <si>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</si>
  <si>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</si>
  <si>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</si>
  <si>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</si>
  <si>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</si>
  <si>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</si>
  <si>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</si>
  <si>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</si>
  <si>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</si>
  <si>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</si>
  <si>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</si>
  <si>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</si>
  <si>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</si>
  <si>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</si>
  <si>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</si>
  <si>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</si>
  <si>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</si>
  <si>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</si>
  <si>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</si>
  <si>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</si>
  <si>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</si>
  <si>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</si>
  <si>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</si>
  <si>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</si>
  <si>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</si>
  <si>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</si>
  <si>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</si>
  <si>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</si>
  <si>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</si>
  <si>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</si>
  <si>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</si>
  <si>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</si>
  <si>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</si>
  <si>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</si>
  <si>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</si>
  <si>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</si>
  <si>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</si>
  <si>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</si>
  <si>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</si>
  <si>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</si>
  <si>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</si>
  <si>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</si>
  <si>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</si>
  <si>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</si>
  <si>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</si>
  <si>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</si>
  <si>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</si>
  <si>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</si>
  <si>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</si>
  <si>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</si>
  <si>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</si>
  <si>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</si>
  <si>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</si>
  <si>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</si>
  <si>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</si>
  <si>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</si>
  <si>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</si>
  <si>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</si>
  <si>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</si>
  <si>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</si>
  <si>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</si>
  <si>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</si>
  <si>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</si>
  <si>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</si>
  <si>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</si>
  <si>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</si>
  <si>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</si>
  <si>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</si>
  <si>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</si>
  <si>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</si>
  <si>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</si>
  <si>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</si>
  <si>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</si>
  <si>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</si>
  <si>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</si>
  <si>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</si>
  <si>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</si>
  <si>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</si>
  <si>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</si>
  <si>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</si>
  <si>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</si>
  <si>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</si>
  <si>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</si>
  <si>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</si>
  <si>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</si>
  <si>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</si>
  <si>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</si>
  <si>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</si>
  <si>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</si>
  <si>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</si>
  <si>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</si>
  <si>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</si>
  <si>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</si>
  <si>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</si>
  <si>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</si>
  <si>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</si>
  <si>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</si>
  <si>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</si>
  <si>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</si>
  <si>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</si>
  <si>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</si>
  <si>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</si>
  <si>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</si>
  <si>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</si>
  <si>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</si>
  <si>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</si>
  <si>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</si>
  <si>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</si>
  <si>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</si>
  <si>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</si>
  <si>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</si>
  <si>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</si>
  <si>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</si>
  <si>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</si>
  <si>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</si>
  <si>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</si>
  <si>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</si>
  <si>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</si>
  <si>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</si>
  <si>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</si>
  <si>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</si>
  <si>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</si>
  <si>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</si>
  <si>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</si>
  <si>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</si>
  <si>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</si>
  <si>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</si>
  <si>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</si>
  <si>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</si>
  <si>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</si>
  <si>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</si>
  <si>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</si>
  <si>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</si>
  <si>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</si>
  <si>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</si>
  <si>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</si>
  <si>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</si>
  <si>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</si>
  <si>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</si>
  <si>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</si>
  <si>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</si>
  <si>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</si>
  <si>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</si>
  <si>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</si>
  <si>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</si>
  <si>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</si>
  <si>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</si>
  <si>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</si>
  <si>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</si>
  <si>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</si>
  <si>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</si>
  <si>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</si>
  <si>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</si>
  <si>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</si>
  <si>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</si>
  <si>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</si>
  <si>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</si>
  <si>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</si>
  <si>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</si>
  <si>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</si>
  <si>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</si>
  <si>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</si>
  <si>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</si>
  <si>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</si>
  <si>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</si>
  <si>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</si>
  <si>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</si>
  <si>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</si>
  <si>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</si>
  <si>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</si>
  <si>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</si>
  <si>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</si>
  <si>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</si>
  <si>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</si>
  <si>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</si>
  <si>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</si>
  <si>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</si>
  <si>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</si>
  <si>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</si>
  <si>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</si>
  <si>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</si>
  <si>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</si>
  <si>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</si>
  <si>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</si>
  <si>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</si>
  <si>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</si>
  <si>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</si>
  <si>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</si>
  <si>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</si>
  <si>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</si>
  <si>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</si>
  <si>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</si>
  <si>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</si>
  <si>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</si>
  <si>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</si>
  <si>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</si>
  <si>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</si>
  <si>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</si>
  <si>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</si>
  <si>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</si>
  <si>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</si>
  <si>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</si>
  <si>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</si>
  <si>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</si>
  <si>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</si>
  <si>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</si>
  <si>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</si>
  <si>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</si>
  <si>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</si>
  <si>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</si>
  <si>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</si>
  <si>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</si>
  <si>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</si>
  <si>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</si>
  <si>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</si>
  <si>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</si>
  <si>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</si>
  <si>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</si>
  <si>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</si>
  <si>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</si>
  <si>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</si>
  <si>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</si>
  <si>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</si>
  <si>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</si>
  <si>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</si>
  <si>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</si>
  <si>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</si>
  <si>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</si>
  <si>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</si>
  <si>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</si>
  <si>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</si>
  <si>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</si>
  <si>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</si>
  <si>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</si>
  <si>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</si>
  <si>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</si>
  <si>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</si>
  <si>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</si>
  <si>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</si>
  <si>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</si>
  <si>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</si>
  <si>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</si>
  <si>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</si>
  <si>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</si>
  <si>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</si>
  <si>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</si>
  <si>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</si>
  <si>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</si>
  <si>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</si>
  <si>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</si>
  <si>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</si>
  <si>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</si>
  <si>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</si>
  <si>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</si>
  <si>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</si>
  <si>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</si>
  <si>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</si>
  <si>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</si>
  <si>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</si>
  <si>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</si>
  <si>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</si>
  <si>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</si>
  <si>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</si>
  <si>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</si>
  <si>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</si>
  <si>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</si>
  <si>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</si>
  <si>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</si>
  <si>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</si>
  <si>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</si>
  <si>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</si>
  <si>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</si>
  <si>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</si>
  <si>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</si>
  <si>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</si>
  <si>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</si>
  <si>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</si>
  <si>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</si>
  <si>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</si>
  <si>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</si>
  <si>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</si>
  <si>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</si>
  <si>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</si>
  <si>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</si>
  <si>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</si>
  <si>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</si>
  <si>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</si>
  <si>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</si>
  <si>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</si>
  <si>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</si>
  <si>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</si>
  <si>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</si>
  <si>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</si>
  <si>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</si>
  <si>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</si>
  <si>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</si>
  <si>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</si>
  <si>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</si>
  <si>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</si>
  <si>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</si>
  <si>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</si>
  <si>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</si>
  <si>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</si>
  <si>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</si>
  <si>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</si>
  <si>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</si>
  <si>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</si>
  <si>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</si>
  <si>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</si>
  <si>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</si>
  <si>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</si>
  <si>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</si>
  <si>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</si>
  <si>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</si>
  <si>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</si>
  <si>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</si>
  <si>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</si>
  <si>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</si>
  <si>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</si>
  <si>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</si>
  <si>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</si>
  <si>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</si>
  <si>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</si>
  <si>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</si>
  <si>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</si>
  <si>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</si>
  <si>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</si>
  <si>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</si>
  <si>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</si>
  <si>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</si>
  <si>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</si>
  <si>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</si>
  <si>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</si>
  <si>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</si>
  <si>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</si>
  <si>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</si>
  <si>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</si>
  <si>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</si>
  <si>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</si>
  <si>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</si>
  <si>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</si>
  <si>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</si>
  <si>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</si>
  <si>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</si>
  <si>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</si>
  <si>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</si>
  <si>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</si>
  <si>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</si>
  <si>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</si>
  <si>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</si>
  <si>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</si>
  <si>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</si>
  <si>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</si>
  <si>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</si>
  <si>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</si>
  <si>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</si>
  <si>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</si>
  <si>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</si>
  <si>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</si>
  <si>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</si>
  <si>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</si>
  <si>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</si>
  <si>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</si>
  <si>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</si>
  <si>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</si>
  <si>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</si>
  <si>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</si>
  <si>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</si>
  <si>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</si>
  <si>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</si>
  <si>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</si>
  <si>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</si>
  <si>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</si>
  <si>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</si>
  <si>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</si>
  <si>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</si>
  <si>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</si>
  <si>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</si>
  <si>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</si>
  <si>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</si>
  <si>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</si>
  <si>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</si>
  <si>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</si>
  <si>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</si>
  <si>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</si>
  <si>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</si>
  <si>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</si>
  <si>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</si>
  <si>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</si>
  <si>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</si>
  <si>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</si>
  <si>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</si>
  <si>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</si>
  <si>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</si>
  <si>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</si>
  <si>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</si>
  <si>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</si>
  <si>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</si>
  <si>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</si>
  <si>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</si>
  <si>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</si>
  <si>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</si>
  <si>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</si>
  <si>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</si>
  <si>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</si>
  <si>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</si>
  <si>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</si>
  <si>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</si>
  <si>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</si>
  <si>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</si>
  <si>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</si>
  <si>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</si>
  <si>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</si>
  <si>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</si>
  <si>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</si>
  <si>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</si>
  <si>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</si>
  <si>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</si>
  <si>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</si>
  <si>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</si>
  <si>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</si>
  <si>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</si>
  <si>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</si>
  <si>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</si>
  <si>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</si>
  <si>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</si>
  <si>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</si>
  <si>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</si>
  <si>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</si>
  <si>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</si>
  <si>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</si>
  <si>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</si>
  <si>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</si>
  <si>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</si>
  <si>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</si>
  <si>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</si>
  <si>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</si>
  <si>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</si>
  <si>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</si>
  <si>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</si>
  <si>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</si>
  <si>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</si>
  <si>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</si>
  <si>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</si>
  <si>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</si>
  <si>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</si>
  <si>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</si>
  <si>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</si>
  <si>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</si>
  <si>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</si>
  <si>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</si>
  <si>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</si>
  <si>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</si>
  <si>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</si>
  <si>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</si>
  <si>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</si>
  <si>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</si>
  <si>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</si>
  <si>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</si>
  <si>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</si>
  <si>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</si>
  <si>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</si>
  <si>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</si>
  <si>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</si>
  <si>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</si>
  <si>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</si>
  <si>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</si>
  <si>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</si>
  <si>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</si>
  <si>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</si>
  <si>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</si>
  <si>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</si>
  <si>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</si>
  <si>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</si>
  <si>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</si>
  <si>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</si>
  <si>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</si>
  <si>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</si>
  <si>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</si>
  <si>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</si>
  <si>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</si>
  <si>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</si>
  <si>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</si>
  <si>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</si>
  <si>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</si>
  <si>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</si>
  <si>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</si>
  <si>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</si>
  <si>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</si>
  <si>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</si>
  <si>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</si>
  <si>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</si>
  <si>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</si>
  <si>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</si>
  <si>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</si>
  <si>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</si>
  <si>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</si>
  <si>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</si>
  <si>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</si>
  <si>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</si>
  <si>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</si>
  <si>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</si>
  <si>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</si>
  <si>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</si>
  <si>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</si>
  <si>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</si>
  <si>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</si>
  <si>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</si>
  <si>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</si>
  <si>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</si>
  <si>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</si>
  <si>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</si>
  <si>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</si>
  <si>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</si>
  <si>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</si>
  <si>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</si>
  <si>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</si>
  <si>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</si>
  <si>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</si>
  <si>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</si>
  <si>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</si>
  <si>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</si>
  <si>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</si>
  <si>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</si>
  <si>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</si>
  <si>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</si>
  <si>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</si>
  <si>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</si>
  <si>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</si>
  <si>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</si>
  <si>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</si>
  <si>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</si>
  <si>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</si>
  <si>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</si>
  <si>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</si>
  <si>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</si>
  <si>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</si>
  <si>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</si>
  <si>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</si>
  <si>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</si>
  <si>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</si>
  <si>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</si>
  <si>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</si>
  <si>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</si>
  <si>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</si>
  <si>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</si>
  <si>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</si>
  <si>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</si>
  <si>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</si>
  <si>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</si>
  <si>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</si>
  <si>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</si>
  <si>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</si>
  <si>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</si>
  <si>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</si>
  <si>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</si>
  <si>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</si>
  <si>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</si>
  <si>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</si>
  <si>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</si>
  <si>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</si>
  <si>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</si>
  <si>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</si>
  <si>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</si>
  <si>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</si>
  <si>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</si>
  <si>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</si>
  <si>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</si>
  <si>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</si>
  <si>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</si>
  <si>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</si>
  <si>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</si>
  <si>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</si>
  <si>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</si>
  <si>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</si>
  <si>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</si>
  <si>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</si>
  <si>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</si>
  <si>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</si>
  <si>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</si>
  <si>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</si>
  <si>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</si>
  <si>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</si>
  <si>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</si>
  <si>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</si>
  <si>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</si>
  <si>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</si>
  <si>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</si>
  <si>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</si>
  <si>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</si>
  <si>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</si>
  <si>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</si>
  <si>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</si>
  <si>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</si>
  <si>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</si>
  <si>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</si>
  <si>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</si>
  <si>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</si>
  <si>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</si>
  <si>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</si>
  <si>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</si>
  <si>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</si>
  <si>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</si>
  <si>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</si>
  <si>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</si>
  <si>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</si>
  <si>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</si>
  <si>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</si>
  <si>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</si>
  <si>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</si>
  <si>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</si>
  <si>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</si>
  <si>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</si>
  <si>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</si>
  <si>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</si>
  <si>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</si>
  <si>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</si>
  <si>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</si>
  <si>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</si>
  <si>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</si>
  <si>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</si>
  <si>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</si>
  <si>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</si>
  <si>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</si>
  <si>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</si>
  <si>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</si>
  <si>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</si>
  <si>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</si>
  <si>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</si>
  <si>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</si>
  <si>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</si>
  <si>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</si>
  <si>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</si>
  <si>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</si>
  <si>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</si>
  <si>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</si>
  <si>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</si>
  <si>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</si>
  <si>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</si>
  <si>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</si>
  <si>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</si>
  <si>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</si>
  <si>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</si>
  <si>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</si>
  <si>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</si>
  <si>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</si>
  <si>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</si>
  <si>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</si>
  <si>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</si>
  <si>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</si>
  <si>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</si>
  <si>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</si>
  <si>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</si>
  <si>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</si>
  <si>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</si>
  <si>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</si>
  <si>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</si>
  <si>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</si>
  <si>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</si>
  <si>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</si>
  <si>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</si>
  <si>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</si>
  <si>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</si>
  <si>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</si>
  <si>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</si>
  <si>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</si>
  <si>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</si>
  <si>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</si>
  <si>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</si>
  <si>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</si>
  <si>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</si>
  <si>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</si>
  <si>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</si>
  <si>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</si>
  <si>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</si>
  <si>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</si>
  <si>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</si>
  <si>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</si>
  <si>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</si>
  <si>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</si>
  <si>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</si>
  <si>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</si>
  <si>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</si>
  <si>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</si>
  <si>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</si>
  <si>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</si>
  <si>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</si>
  <si>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</si>
  <si>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</si>
  <si>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</si>
  <si>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</si>
  <si>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</si>
  <si>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</si>
  <si>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</si>
  <si>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</si>
  <si>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</si>
  <si>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</si>
  <si>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</si>
  <si>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</si>
  <si>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</si>
  <si>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</si>
  <si>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</si>
  <si>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</si>
  <si>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</si>
  <si>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</si>
  <si>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</si>
  <si>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</si>
  <si>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</si>
  <si>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</si>
  <si>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</si>
  <si>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</si>
  <si>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</si>
  <si>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</si>
  <si>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</si>
  <si>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</si>
  <si>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</si>
  <si>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</si>
  <si>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</si>
  <si>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</si>
  <si>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</si>
  <si>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</si>
  <si>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</si>
  <si>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</si>
  <si>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</si>
  <si>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</si>
  <si>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</si>
  <si>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</si>
  <si>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</si>
  <si>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</si>
  <si>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</si>
  <si>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</si>
  <si>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</si>
  <si>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</si>
  <si>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</si>
  <si>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</si>
  <si>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</si>
  <si>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</si>
  <si>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</si>
  <si>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</si>
  <si>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</si>
  <si>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</si>
  <si>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</si>
  <si>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</si>
  <si>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</si>
  <si>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</si>
  <si>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</si>
  <si>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</si>
  <si>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</si>
  <si>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</si>
  <si>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</si>
  <si>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</si>
  <si>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</si>
  <si>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</si>
  <si>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</si>
  <si>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</si>
  <si>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</si>
  <si>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</si>
  <si>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</si>
  <si>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</si>
  <si>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</si>
  <si>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</si>
  <si>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</si>
  <si>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</si>
  <si>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</si>
  <si>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</si>
  <si>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</si>
  <si>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</si>
  <si>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</si>
  <si>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</si>
  <si>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</si>
  <si>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</si>
  <si>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</si>
  <si>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</si>
  <si>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</si>
  <si>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</si>
  <si>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</si>
  <si>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</si>
  <si>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</si>
  <si>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</si>
  <si>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</si>
  <si>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</si>
  <si>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</si>
  <si>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</si>
  <si>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</si>
  <si>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</si>
  <si>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</si>
  <si>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</si>
  <si>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</si>
  <si>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</si>
  <si>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</si>
  <si>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</si>
  <si>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</si>
  <si>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</si>
  <si>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</si>
  <si>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</si>
  <si>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</si>
  <si>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</si>
  <si>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</si>
  <si>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</si>
  <si>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</si>
  <si>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</si>
  <si>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</si>
  <si>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</si>
  <si>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</si>
  <si>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</si>
  <si>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</si>
  <si>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</si>
  <si>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</si>
  <si>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</si>
  <si>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</si>
  <si>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</si>
  <si>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</si>
  <si>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</si>
  <si>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</si>
  <si>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</si>
  <si>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</si>
  <si>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</si>
  <si>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</si>
  <si>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</si>
  <si>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</si>
  <si>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</si>
  <si>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</si>
  <si>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</si>
  <si>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</si>
  <si>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</si>
  <si>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</si>
  <si>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</si>
  <si>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</si>
  <si>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</si>
  <si>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</si>
  <si>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</si>
  <si>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</si>
  <si>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</si>
  <si>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</si>
  <si>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</si>
  <si>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</si>
  <si>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</si>
  <si>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</si>
  <si>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</si>
  <si>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</si>
  <si>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</si>
  <si>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</si>
  <si>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</si>
  <si>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</si>
  <si>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</si>
  <si>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</si>
  <si>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</si>
  <si>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</si>
  <si>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</si>
  <si>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</si>
  <si>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</si>
  <si>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</si>
  <si>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</si>
  <si>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</si>
  <si>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</si>
  <si>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</si>
  <si>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</si>
  <si>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</si>
  <si>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</si>
  <si>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</si>
  <si>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</si>
  <si>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</si>
  <si>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</si>
  <si>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</si>
  <si>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</si>
  <si>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</si>
  <si>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</si>
  <si>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</si>
  <si>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</si>
  <si>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</si>
  <si>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</si>
  <si>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</si>
  <si>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</si>
  <si>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</si>
  <si>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</si>
  <si>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</si>
  <si>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</si>
  <si>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</si>
  <si>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</si>
  <si>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</si>
  <si>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</si>
  <si>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</si>
  <si>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</si>
  <si>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</si>
  <si>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</si>
  <si>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</si>
  <si>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</si>
  <si>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</si>
  <si>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</si>
  <si>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</si>
  <si>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</si>
  <si>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</si>
  <si>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</si>
  <si>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</si>
  <si>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</si>
  <si>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</si>
  <si>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</si>
  <si>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</si>
  <si>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</si>
  <si>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</si>
  <si>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</si>
  <si>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</si>
  <si>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</si>
  <si>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</si>
  <si>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</si>
  <si>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</si>
  <si>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</si>
  <si>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</si>
  <si>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</si>
  <si>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</si>
  <si>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</si>
  <si>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</si>
  <si>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</si>
  <si>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</si>
  <si>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</si>
  <si>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</si>
  <si>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</si>
  <si>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</si>
  <si>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</si>
  <si>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</si>
  <si>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</si>
  <si>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</si>
  <si>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</si>
  <si>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</si>
  <si>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</si>
  <si>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</si>
  <si>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</si>
  <si>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</si>
  <si>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</si>
  <si>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</si>
  <si>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</si>
  <si>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</si>
  <si>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</si>
  <si>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</si>
  <si>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</si>
  <si>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</si>
  <si>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</si>
  <si>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</si>
  <si>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</si>
  <si>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</si>
  <si>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</si>
  <si>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</si>
  <si>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</si>
  <si>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</si>
  <si>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</si>
  <si>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</si>
  <si>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</si>
  <si>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</si>
  <si>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</si>
  <si>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</si>
  <si>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</si>
  <si>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</si>
  <si>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</si>
  <si>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</si>
  <si>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</si>
  <si>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</si>
  <si>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</si>
  <si>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</si>
  <si>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</si>
  <si>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</si>
  <si>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</si>
  <si>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</si>
  <si>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</si>
  <si>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</si>
  <si>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</si>
  <si>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</si>
  <si>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</si>
  <si>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</si>
  <si>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</si>
  <si>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</si>
  <si>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</si>
  <si>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</si>
  <si>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</si>
  <si>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</si>
  <si>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</si>
  <si>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</si>
  <si>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</si>
  <si>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</si>
  <si>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</si>
  <si>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</si>
  <si>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</si>
  <si>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</si>
  <si>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</si>
  <si>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</si>
  <si>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</si>
  <si>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</si>
  <si>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</si>
  <si>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</si>
  <si>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</si>
  <si>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</si>
  <si>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</si>
  <si>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</si>
  <si>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</si>
  <si>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</si>
  <si>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</si>
  <si>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</si>
  <si>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</si>
  <si>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</si>
  <si>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</si>
  <si>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</si>
  <si>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</si>
  <si>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</si>
  <si>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</si>
  <si>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</si>
  <si>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</si>
  <si>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</si>
  <si>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</si>
  <si>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</si>
  <si>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</si>
  <si>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</si>
  <si>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</si>
  <si>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</si>
  <si>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</si>
  <si>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</si>
  <si>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</si>
  <si>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</si>
  <si>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</si>
  <si>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</si>
  <si>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</si>
  <si>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</si>
  <si>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</si>
  <si>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</si>
  <si>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</si>
  <si>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</si>
  <si>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</si>
  <si>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</si>
  <si>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</si>
  <si>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</si>
  <si>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</si>
  <si>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</si>
  <si>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</si>
  <si>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</si>
  <si>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</si>
  <si>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</si>
  <si>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</si>
  <si>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</si>
  <si>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</si>
  <si>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</si>
  <si>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</si>
  <si>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</si>
  <si>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</si>
  <si>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</si>
  <si>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</si>
  <si>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</si>
  <si>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</si>
  <si>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</si>
  <si>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</si>
  <si>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</si>
  <si>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</si>
  <si>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</si>
  <si>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</si>
  <si>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</si>
  <si>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</si>
  <si>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</si>
  <si>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</si>
  <si>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</si>
  <si>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</si>
  <si>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</si>
  <si>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</si>
  <si>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</si>
  <si>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</si>
  <si>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</si>
  <si>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</si>
  <si>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</si>
  <si>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</si>
  <si>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</si>
  <si>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</si>
  <si>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</si>
  <si>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</si>
  <si>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</si>
  <si>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</si>
  <si>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</si>
  <si>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</si>
  <si>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</si>
  <si>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</si>
  <si>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</si>
  <si>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</si>
  <si>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</si>
  <si>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</si>
  <si>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</si>
  <si>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</si>
  <si>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</si>
  <si>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</si>
  <si>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</si>
  <si>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</si>
  <si>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</si>
  <si>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</si>
  <si>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</si>
  <si>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</si>
  <si>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</si>
  <si>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</si>
  <si>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</si>
  <si>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</si>
  <si>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</si>
  <si>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</si>
  <si>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</si>
  <si>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</si>
  <si>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</si>
  <si>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</si>
  <si>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</si>
  <si>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</si>
  <si>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</si>
  <si>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</si>
  <si>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</si>
  <si>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</si>
  <si>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</si>
  <si>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</si>
  <si>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</si>
  <si>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</si>
  <si>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</si>
  <si>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</si>
  <si>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</si>
  <si>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</si>
  <si>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</si>
  <si>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</si>
  <si>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</si>
  <si>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</si>
  <si>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</si>
  <si>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</si>
  <si>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</si>
  <si>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</si>
  <si>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</si>
  <si>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</si>
  <si>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</si>
  <si>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</si>
  <si>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</si>
  <si>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</si>
  <si>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</si>
  <si>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</si>
  <si>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</si>
  <si>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</si>
  <si>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</si>
  <si>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</si>
  <si>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</si>
  <si>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</si>
  <si>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</si>
  <si>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</si>
  <si>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</si>
  <si>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</si>
  <si>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</si>
  <si>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</si>
  <si>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</si>
  <si>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</si>
  <si>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</si>
  <si>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</si>
  <si>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</si>
  <si>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</si>
  <si>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</si>
  <si>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</si>
  <si>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</si>
  <si>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</si>
  <si>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</si>
  <si>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</si>
  <si>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</si>
  <si>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</si>
  <si>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</si>
  <si>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</si>
  <si>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</si>
  <si>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</si>
  <si>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</si>
  <si>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</si>
  <si>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</si>
  <si>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</si>
  <si>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</si>
  <si>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</si>
  <si>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</si>
  <si>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</si>
  <si>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</si>
  <si>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</si>
  <si>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</si>
  <si>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</si>
  <si>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</si>
  <si>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</si>
  <si>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</si>
  <si>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</si>
  <si>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</si>
  <si>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</si>
  <si>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</si>
  <si>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</si>
  <si>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</si>
  <si>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</si>
  <si>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</si>
  <si>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</si>
  <si>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</si>
  <si>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</si>
  <si>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</si>
  <si>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</si>
  <si>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</si>
  <si>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</si>
  <si>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</si>
  <si>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</si>
  <si>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</si>
  <si>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</si>
  <si>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</si>
  <si>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</si>
  <si>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</si>
  <si>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</si>
  <si>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</si>
  <si>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</si>
  <si>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</si>
  <si>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</si>
  <si>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</si>
  <si>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</si>
  <si>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</si>
  <si>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</si>
  <si>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</si>
  <si>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</si>
  <si>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</si>
  <si>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</si>
  <si>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</si>
  <si>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</si>
  <si>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</si>
  <si>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</si>
  <si>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</si>
  <si>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</si>
  <si>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</si>
  <si>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</si>
  <si>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</si>
  <si>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</si>
  <si>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</si>
  <si>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</si>
  <si>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</si>
  <si>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</si>
  <si>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</si>
  <si>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</si>
  <si>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</si>
  <si>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</si>
  <si>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</si>
  <si>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</si>
  <si>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</si>
  <si>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</si>
  <si>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</si>
  <si>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</si>
  <si>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</si>
  <si>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</si>
  <si>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</si>
  <si>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</si>
  <si>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</si>
  <si>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</si>
  <si>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</si>
  <si>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</si>
  <si>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</si>
  <si>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</si>
  <si>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</si>
  <si>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</si>
  <si>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</si>
  <si>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</si>
  <si>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</si>
  <si>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</si>
  <si>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</si>
  <si>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</si>
  <si>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</si>
  <si>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</si>
  <si>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</si>
  <si>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</si>
  <si>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</si>
  <si>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</si>
  <si>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</si>
  <si>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</si>
  <si>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</si>
  <si>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</si>
  <si>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</si>
  <si>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</si>
  <si>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</si>
  <si>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</si>
  <si>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</si>
  <si>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</si>
  <si>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</si>
  <si>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</si>
  <si>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</si>
  <si>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</si>
  <si>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</si>
  <si>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</si>
  <si>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</si>
  <si>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</si>
  <si>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</si>
  <si>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</si>
  <si>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</si>
  <si>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</si>
  <si>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</si>
  <si>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</si>
  <si>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</si>
  <si>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</si>
  <si>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</si>
  <si>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</si>
  <si>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</si>
  <si>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</si>
  <si>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</si>
  <si>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</si>
  <si>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</si>
  <si>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</si>
  <si>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</si>
  <si>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</si>
  <si>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</si>
  <si>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</si>
  <si>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</si>
  <si>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</si>
  <si>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</si>
  <si>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</si>
  <si>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</si>
  <si>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</si>
  <si>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</si>
  <si>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</si>
  <si>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</si>
  <si>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</si>
  <si>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</si>
  <si>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</si>
  <si>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</si>
  <si>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</si>
  <si>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</si>
  <si>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</si>
  <si>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</si>
  <si>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</si>
  <si>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</si>
  <si>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</si>
  <si>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</si>
  <si>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</si>
  <si>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</si>
  <si>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</si>
  <si>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</si>
  <si>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</si>
  <si>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</si>
  <si>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</si>
  <si>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</si>
  <si>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</si>
  <si>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</si>
  <si>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</si>
  <si>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</si>
  <si>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</si>
  <si>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</si>
  <si>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</si>
  <si>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</si>
  <si>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</si>
  <si>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</si>
  <si>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</si>
  <si>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</si>
  <si>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</si>
  <si>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</si>
  <si>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</si>
  <si>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</si>
  <si>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</si>
  <si>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</si>
  <si>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</si>
  <si>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</si>
  <si>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</si>
  <si>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</si>
  <si>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</si>
  <si>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</si>
  <si>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</si>
  <si>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</si>
  <si>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</si>
  <si>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</si>
  <si>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</si>
  <si>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</si>
  <si>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</si>
  <si>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</si>
  <si>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</si>
  <si>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</si>
  <si>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</si>
  <si>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</si>
  <si>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</si>
  <si>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</si>
  <si>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</si>
  <si>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</si>
  <si>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</si>
  <si>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</si>
  <si>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</si>
  <si>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</si>
  <si>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</si>
  <si>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</si>
  <si>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</si>
  <si>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</si>
  <si>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</si>
  <si>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</si>
  <si>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</si>
  <si>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</si>
  <si>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</si>
  <si>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</si>
  <si>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</si>
  <si>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</si>
  <si>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</si>
  <si>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</si>
  <si>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</si>
  <si>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</si>
  <si>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</si>
  <si>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</si>
  <si>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</si>
  <si>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</si>
  <si>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</si>
  <si>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</si>
  <si>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</si>
  <si>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</si>
  <si>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</si>
  <si>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</si>
  <si>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</si>
  <si>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</si>
  <si>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</si>
  <si>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</si>
  <si>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</si>
  <si>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</si>
  <si>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</si>
  <si>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</si>
  <si>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</si>
  <si>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</si>
  <si>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</si>
  <si>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</si>
  <si>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</si>
  <si>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</si>
  <si>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</si>
  <si>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</si>
  <si>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</si>
  <si>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</si>
  <si>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</si>
  <si>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</si>
  <si>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</si>
  <si>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</si>
  <si>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</si>
  <si>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</si>
  <si>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</si>
  <si>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</si>
  <si>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</si>
  <si>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</si>
  <si>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</si>
  <si>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</si>
  <si>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</si>
  <si>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</si>
  <si>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</si>
  <si>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</si>
  <si>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</si>
  <si>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</si>
  <si>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</si>
  <si>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</si>
  <si>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</si>
  <si>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</si>
  <si>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</si>
  <si>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</si>
  <si>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</si>
  <si>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</si>
  <si>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</si>
  <si>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</si>
  <si>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</si>
  <si>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</si>
  <si>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</si>
  <si>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</si>
  <si>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</si>
  <si>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</si>
  <si>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</si>
  <si>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</si>
  <si>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</si>
  <si>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</si>
  <si>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</si>
  <si>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</si>
  <si>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</si>
  <si>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</si>
  <si>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</si>
  <si>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</si>
  <si>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</si>
  <si>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</si>
  <si>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</si>
  <si>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</si>
  <si>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</si>
  <si>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</si>
  <si>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</si>
  <si>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</si>
  <si>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</si>
  <si>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</si>
  <si>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</si>
  <si>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</si>
  <si>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</si>
  <si>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</si>
  <si>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</si>
  <si>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</si>
  <si>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</si>
  <si>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</si>
  <si>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</si>
  <si>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</si>
  <si>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</si>
  <si>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</si>
  <si>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</si>
  <si>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</si>
  <si>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</si>
  <si>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</si>
  <si>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</si>
  <si>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</si>
  <si>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</si>
  <si>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</si>
  <si>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</si>
  <si>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</si>
  <si>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</si>
  <si>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</si>
  <si>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</si>
  <si>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</si>
  <si>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</si>
  <si>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</si>
  <si>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</si>
  <si>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</si>
  <si>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</si>
  <si>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</si>
  <si>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</si>
  <si>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</si>
  <si>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</si>
  <si>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</si>
  <si>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</si>
  <si>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</si>
  <si>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</si>
  <si>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</si>
  <si>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</si>
  <si>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</si>
  <si>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</si>
  <si>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</si>
  <si>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</si>
  <si>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</si>
  <si>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</si>
  <si>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</si>
  <si>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</si>
  <si>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</si>
  <si>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</si>
  <si>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</si>
  <si>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</si>
  <si>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</si>
  <si>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</si>
  <si>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</si>
  <si>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</si>
  <si>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</si>
  <si>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</si>
  <si>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</si>
  <si>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</si>
  <si>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</si>
  <si>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</si>
  <si>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</si>
  <si>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</si>
  <si>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</si>
  <si>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</si>
  <si>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</si>
  <si>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</si>
  <si>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</si>
  <si>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</si>
  <si>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</si>
  <si>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</si>
  <si>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</si>
  <si>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</si>
  <si>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</si>
  <si>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</si>
  <si>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</si>
  <si>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</si>
  <si>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</si>
  <si>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</si>
  <si>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</si>
  <si>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</si>
  <si>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</si>
  <si>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</si>
  <si>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</si>
  <si>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</si>
  <si>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</si>
  <si>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</si>
  <si>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</si>
  <si>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</si>
  <si>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</si>
  <si>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</si>
  <si>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</si>
  <si>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</si>
  <si>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</si>
  <si>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</si>
  <si>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</si>
  <si>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</si>
  <si>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</si>
  <si>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</si>
  <si>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</si>
  <si>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</si>
  <si>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</si>
  <si>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</si>
  <si>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</si>
  <si>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</si>
  <si>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</si>
  <si>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</si>
  <si>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</si>
  <si>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</si>
  <si>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</si>
  <si>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</si>
  <si>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</si>
  <si>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</si>
  <si>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</si>
  <si>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</si>
  <si>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</si>
  <si>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</si>
  <si>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</si>
  <si>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</si>
  <si>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</si>
  <si>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</si>
  <si>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</si>
  <si>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</si>
  <si>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</si>
  <si>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</si>
  <si>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</si>
  <si>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</si>
  <si>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</si>
  <si>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</si>
  <si>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</si>
  <si>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</si>
  <si>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</si>
  <si>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</si>
  <si>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</si>
  <si>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</si>
  <si>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</si>
  <si>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</si>
  <si>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</si>
  <si>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</si>
  <si>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</si>
  <si>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</si>
  <si>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</si>
  <si>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</si>
  <si>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</si>
  <si>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</si>
  <si>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</si>
  <si>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</si>
  <si>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</si>
  <si>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</si>
  <si>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</si>
  <si>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</si>
  <si>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</si>
  <si>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</si>
  <si>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</si>
  <si>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</si>
  <si>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</si>
  <si>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</si>
  <si>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</si>
  <si>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</si>
  <si>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</si>
  <si>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</si>
  <si>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</si>
  <si>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</si>
  <si>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</si>
  <si>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</si>
  <si>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</si>
  <si>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</si>
  <si>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</si>
  <si>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</si>
  <si>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</si>
  <si>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</si>
  <si>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</si>
  <si>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</si>
  <si>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</si>
  <si>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</si>
  <si>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</si>
  <si>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</si>
  <si>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</si>
  <si>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</si>
  <si>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</si>
  <si>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</si>
  <si>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</si>
  <si>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</si>
  <si>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</si>
  <si>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</si>
  <si>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</si>
  <si>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</si>
  <si>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</si>
  <si>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</si>
  <si>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</si>
  <si>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</si>
  <si>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</si>
  <si>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</si>
  <si>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</si>
  <si>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</si>
  <si>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</si>
  <si>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</si>
  <si>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</si>
  <si>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</si>
  <si>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</si>
  <si>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</si>
  <si>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</si>
  <si>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</si>
  <si>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</si>
  <si>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</si>
  <si>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</si>
  <si>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</si>
  <si>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</si>
  <si>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</si>
  <si>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</si>
  <si>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</si>
  <si>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</si>
  <si>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</si>
  <si>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</si>
  <si>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</si>
  <si>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</si>
  <si>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</si>
  <si>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</si>
  <si>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</si>
  <si>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</si>
  <si>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</si>
  <si>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</si>
  <si>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</si>
  <si>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</si>
  <si>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</si>
  <si>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</si>
  <si>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</si>
  <si>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</si>
  <si>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</si>
  <si>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</si>
  <si>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</si>
  <si>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</si>
  <si>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</si>
  <si>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</si>
  <si>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</si>
  <si>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</si>
  <si>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</si>
  <si>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</si>
  <si>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</si>
  <si>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</si>
  <si>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</si>
  <si>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</si>
  <si>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</si>
  <si>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</si>
  <si>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</si>
  <si>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</si>
  <si>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</si>
  <si>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</si>
  <si>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</si>
  <si>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</si>
  <si>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</si>
  <si>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</si>
  <si>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</si>
  <si>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</si>
  <si>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</si>
  <si>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</si>
  <si>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</si>
  <si>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</si>
  <si>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</si>
  <si>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</si>
  <si>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</si>
  <si>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</si>
  <si>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</si>
  <si>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</si>
  <si>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</si>
  <si>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</si>
  <si>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</si>
  <si>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</si>
  <si>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</si>
  <si>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</si>
  <si>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</si>
  <si>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</si>
  <si>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</si>
  <si>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</si>
  <si>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</si>
  <si>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</si>
  <si>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</si>
  <si>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</si>
  <si>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</si>
  <si>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</si>
  <si>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</si>
  <si>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</si>
  <si>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</si>
  <si>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</si>
  <si>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</si>
  <si>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</si>
  <si>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</si>
  <si>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</si>
  <si>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</si>
  <si>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</si>
  <si>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</si>
  <si>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</si>
  <si>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</si>
  <si>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</si>
  <si>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</si>
  <si>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</si>
  <si>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</si>
  <si>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</si>
  <si>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</si>
  <si>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</si>
  <si>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</si>
  <si>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</si>
  <si>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</si>
  <si>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</si>
  <si>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</si>
  <si>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</si>
  <si>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</si>
  <si>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</si>
  <si>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</si>
  <si>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</si>
  <si>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</si>
  <si>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</si>
  <si>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</si>
  <si>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</si>
  <si>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</si>
  <si>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</si>
  <si>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</si>
  <si>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</si>
  <si>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</si>
  <si>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</si>
  <si>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</si>
  <si>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</si>
  <si>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</si>
  <si>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</si>
  <si>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</si>
  <si>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</si>
  <si>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</si>
  <si>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</si>
  <si>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</si>
  <si>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</si>
  <si>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</si>
  <si>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</si>
  <si>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</si>
  <si>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</si>
  <si>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</si>
  <si>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</si>
  <si>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</si>
  <si>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</si>
  <si>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</si>
  <si>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</si>
  <si>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</si>
  <si>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</si>
  <si>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</si>
  <si>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</si>
  <si>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</si>
  <si>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</si>
  <si>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</si>
  <si>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</si>
  <si>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</si>
  <si>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</si>
  <si>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</si>
  <si>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</si>
  <si>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</si>
  <si>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</si>
  <si>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</si>
  <si>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</si>
  <si>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</si>
  <si>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</si>
  <si>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</si>
  <si>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</si>
  <si>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</si>
  <si>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</si>
  <si>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</si>
  <si>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</si>
  <si>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</si>
  <si>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</si>
  <si>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</si>
  <si>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</si>
  <si>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</si>
  <si>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</si>
  <si>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</si>
  <si>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</si>
  <si>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</si>
  <si>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</si>
  <si>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</si>
  <si>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</si>
  <si>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</si>
  <si>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</si>
  <si>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</si>
  <si>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</si>
  <si>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</si>
  <si>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</si>
  <si>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</si>
  <si>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</si>
  <si>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</si>
  <si>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</si>
  <si>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</si>
  <si>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</si>
  <si>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</si>
  <si>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</si>
  <si>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</si>
  <si>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</si>
  <si>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</si>
  <si>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</si>
  <si>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</si>
  <si>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</si>
  <si>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</si>
  <si>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</si>
  <si>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</si>
  <si>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</si>
  <si>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</si>
  <si>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</si>
  <si>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</si>
  <si>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</si>
  <si>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</si>
  <si>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</si>
  <si>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</si>
  <si>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</si>
  <si>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</si>
  <si>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</si>
  <si>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</si>
  <si>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</si>
  <si>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</si>
  <si>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</si>
  <si>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</si>
  <si>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</si>
  <si>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</si>
  <si>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</si>
  <si>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</si>
  <si>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</si>
  <si>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</si>
  <si>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</si>
  <si>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</si>
  <si>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</si>
  <si>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</si>
  <si>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</si>
  <si>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</si>
  <si>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</si>
  <si>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</si>
  <si>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</si>
  <si>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</si>
  <si>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</si>
  <si>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</si>
  <si>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</si>
  <si>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</si>
  <si>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</si>
  <si>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</si>
  <si>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</si>
  <si>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</si>
  <si>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</si>
  <si>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</si>
  <si>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</si>
  <si>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</si>
  <si>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</si>
  <si>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</si>
  <si>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</si>
  <si>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</si>
  <si>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</si>
  <si>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</si>
  <si>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</si>
  <si>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</si>
  <si>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</si>
  <si>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</si>
  <si>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</si>
  <si>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</si>
  <si>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</si>
  <si>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</si>
  <si>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</si>
  <si>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</si>
  <si>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</si>
  <si>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</si>
  <si>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</si>
  <si>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</si>
  <si>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</si>
  <si>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</si>
  <si>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</si>
  <si>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</si>
  <si>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</si>
  <si>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</si>
  <si>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</si>
  <si>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</si>
  <si>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</si>
  <si>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</si>
  <si>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</si>
  <si>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</si>
  <si>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</si>
  <si>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</si>
  <si>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</si>
  <si>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</si>
  <si>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</si>
  <si>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</si>
  <si>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</si>
  <si>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</si>
  <si>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</si>
  <si>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</si>
  <si>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</si>
  <si>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</si>
  <si>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</si>
  <si>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</si>
  <si>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</si>
  <si>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</si>
  <si>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</si>
  <si>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</si>
  <si>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</si>
  <si>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</si>
  <si>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</si>
  <si>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</si>
  <si>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</si>
  <si>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</si>
  <si>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</si>
  <si>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</si>
  <si>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</si>
  <si>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</si>
  <si>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</si>
  <si>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</si>
  <si>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</si>
  <si>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</si>
  <si>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</si>
  <si>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</si>
  <si>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</si>
  <si>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</si>
  <si>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</si>
  <si>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</si>
  <si>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</si>
  <si>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</si>
  <si>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</si>
  <si>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</si>
  <si>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</si>
  <si>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</si>
  <si>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</si>
  <si>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</si>
  <si>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</si>
  <si>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</si>
  <si>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</si>
  <si>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</si>
  <si>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</si>
  <si>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</si>
  <si>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</si>
  <si>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</si>
  <si>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</si>
  <si>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</si>
  <si>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</si>
  <si>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</si>
  <si>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</si>
  <si>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</si>
  <si>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</si>
  <si>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</si>
  <si>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</si>
  <si>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</si>
  <si>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</si>
  <si>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</si>
  <si>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</si>
  <si>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</si>
  <si>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</si>
  <si>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</si>
  <si>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</si>
  <si>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</si>
  <si>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</si>
  <si>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</si>
  <si>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</si>
  <si>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</si>
  <si>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</si>
  <si>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</si>
  <si>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</si>
  <si>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</si>
  <si>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</si>
  <si>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</si>
  <si>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</si>
  <si>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</si>
  <si>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</si>
  <si>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</si>
  <si>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</si>
  <si>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</si>
  <si>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</si>
  <si>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</si>
  <si>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</si>
  <si>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</si>
  <si>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</si>
  <si>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</si>
  <si>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</si>
  <si>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</si>
  <si>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</si>
  <si>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</si>
  <si>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</si>
  <si>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</si>
  <si>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</si>
  <si>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</si>
  <si>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</si>
  <si>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</si>
  <si>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</si>
  <si>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</si>
  <si>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</si>
  <si>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</si>
  <si>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</si>
  <si>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</si>
  <si>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</si>
  <si>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</si>
  <si>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</si>
  <si>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</si>
  <si>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</si>
  <si>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</si>
  <si>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</si>
  <si>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</si>
  <si>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</si>
  <si>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</si>
  <si>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</si>
  <si>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</si>
  <si>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</si>
  <si>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</si>
  <si>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</si>
  <si>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</si>
  <si>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</si>
  <si>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</si>
  <si>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</si>
  <si>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</si>
  <si>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</si>
  <si>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</si>
  <si>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</si>
  <si>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</si>
  <si>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</si>
  <si>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</si>
  <si>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</si>
  <si>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</si>
  <si>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</si>
  <si>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</si>
  <si>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</si>
  <si>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</si>
  <si>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</si>
  <si>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</si>
  <si>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</si>
  <si>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</si>
  <si>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</si>
  <si>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</si>
  <si>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</si>
  <si>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</si>
  <si>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</si>
  <si>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</si>
  <si>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</si>
  <si>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</si>
  <si>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</si>
  <si>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</si>
  <si>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</si>
  <si>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</si>
  <si>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</si>
  <si>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</si>
  <si>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</si>
  <si>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</si>
  <si>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</si>
  <si>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</si>
  <si>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</si>
  <si>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</si>
  <si>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</si>
  <si>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</si>
  <si>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</si>
  <si>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</si>
  <si>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</si>
  <si>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</si>
  <si>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</si>
  <si>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</si>
  <si>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</si>
  <si>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</si>
  <si>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</si>
  <si>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</si>
  <si>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</si>
  <si>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</si>
  <si>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</si>
  <si>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</si>
  <si>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</si>
  <si>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</si>
  <si>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</si>
  <si>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</si>
  <si>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</si>
  <si>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</si>
  <si>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</si>
  <si>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</si>
  <si>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</si>
  <si>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</si>
  <si>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</si>
  <si>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</si>
  <si>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</si>
  <si>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</si>
  <si>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</si>
  <si>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</si>
  <si>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</si>
  <si>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</si>
  <si>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</si>
  <si>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</si>
  <si>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</si>
  <si>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</si>
  <si>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</si>
  <si>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</si>
  <si>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</si>
  <si>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</si>
  <si>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</si>
  <si>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</si>
  <si>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</si>
  <si>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</si>
  <si>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</si>
  <si>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</si>
  <si>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</si>
  <si>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</si>
  <si>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</si>
  <si>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</si>
  <si>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</si>
  <si>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</si>
  <si>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</si>
  <si>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</si>
  <si>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</si>
  <si>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</si>
  <si>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</si>
  <si>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</si>
  <si>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</si>
  <si>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</si>
  <si>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</si>
  <si>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</si>
  <si>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</si>
  <si>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</si>
  <si>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</si>
  <si>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</si>
  <si>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</si>
  <si>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</si>
  <si>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</si>
  <si>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</si>
  <si>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</si>
  <si>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</si>
  <si>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</si>
  <si>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</si>
  <si>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</si>
  <si>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</si>
  <si>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</si>
  <si>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</si>
  <si>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</si>
  <si>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</si>
  <si>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</si>
  <si>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</si>
  <si>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</si>
  <si>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</si>
  <si>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</si>
  <si>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</si>
  <si>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</si>
  <si>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</si>
  <si>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</si>
  <si>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</si>
  <si>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</si>
  <si>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</si>
  <si>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</si>
  <si>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</si>
  <si>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</si>
  <si>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</si>
  <si>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</si>
  <si>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</si>
  <si>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</si>
  <si>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</si>
  <si>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</si>
  <si>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</si>
  <si>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</si>
  <si>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</si>
  <si>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</si>
  <si>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</si>
  <si>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</si>
  <si>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</si>
  <si>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</si>
  <si>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</si>
  <si>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</si>
  <si>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</si>
  <si>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</si>
  <si>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</si>
  <si>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</si>
  <si>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</si>
  <si>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</si>
  <si>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</si>
  <si>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</si>
  <si>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</si>
  <si>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</si>
  <si>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</si>
  <si>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</si>
  <si>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</si>
  <si>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</si>
  <si>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</si>
  <si>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</si>
  <si>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</si>
  <si>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</si>
  <si>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</si>
  <si>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</si>
  <si>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</si>
  <si>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</si>
  <si>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</si>
  <si>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</si>
  <si>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</si>
  <si>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</si>
  <si>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</si>
  <si>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</si>
  <si>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</si>
  <si>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</si>
  <si>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</si>
  <si>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</si>
  <si>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</si>
  <si>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</si>
  <si>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</si>
  <si>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</si>
  <si>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</si>
  <si>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</si>
  <si>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</si>
  <si>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</si>
  <si>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</si>
  <si>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</si>
  <si>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</si>
  <si>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</si>
  <si>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</si>
  <si>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</si>
  <si>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</si>
  <si>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</si>
  <si>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</si>
  <si>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</si>
  <si>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</si>
  <si>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</si>
  <si>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</si>
  <si>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</si>
  <si>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</si>
  <si>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</si>
  <si>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</si>
  <si>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</si>
  <si>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</si>
  <si>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</si>
  <si>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</si>
  <si>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</si>
  <si>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</si>
  <si>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</si>
  <si>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</si>
  <si>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</si>
  <si>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</si>
  <si>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</si>
  <si>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</si>
  <si>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</si>
  <si>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</si>
  <si>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</si>
  <si>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</si>
  <si>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</si>
  <si>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</si>
  <si>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</si>
  <si>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</si>
  <si>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</si>
  <si>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</si>
  <si>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</si>
  <si>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</si>
  <si>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</si>
  <si>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</si>
  <si>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</si>
  <si>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</si>
  <si>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</si>
  <si>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</si>
  <si>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</si>
  <si>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</si>
  <si>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</si>
  <si>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</si>
  <si>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</si>
  <si>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</si>
  <si>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</si>
  <si>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</si>
  <si>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</si>
  <si>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</si>
  <si>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</si>
  <si>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</si>
  <si>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</si>
  <si>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</si>
  <si>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</si>
  <si>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</si>
  <si>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</si>
  <si>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</si>
  <si>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</si>
  <si>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</si>
  <si>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</si>
  <si>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</si>
  <si>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</si>
  <si>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</si>
  <si>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</si>
  <si>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</si>
  <si>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</si>
  <si>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</si>
  <si>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</si>
  <si>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</si>
  <si>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</si>
  <si>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</si>
  <si>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</si>
  <si>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</si>
  <si>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</si>
  <si>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</si>
  <si>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</si>
  <si>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</si>
  <si>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</si>
  <si>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</si>
  <si>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</si>
  <si>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</si>
  <si>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</si>
  <si>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</si>
  <si>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</si>
  <si>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</si>
  <si>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</si>
  <si>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</si>
  <si>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</si>
  <si>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</si>
  <si>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</si>
  <si>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</si>
  <si>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</si>
  <si>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</si>
  <si>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</si>
  <si>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</si>
  <si>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</si>
  <si>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</si>
  <si>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</si>
  <si>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</si>
  <si>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</si>
  <si>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</si>
  <si>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</si>
  <si>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</si>
  <si>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</si>
  <si>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</si>
  <si>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</si>
  <si>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</si>
  <si>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</si>
  <si>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</si>
  <si>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</si>
  <si>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</si>
  <si>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</si>
  <si>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</si>
  <si>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</si>
  <si>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</si>
  <si>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</si>
  <si>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</si>
  <si>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</si>
  <si>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</si>
  <si>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</si>
  <si>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</si>
  <si>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</si>
  <si>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</si>
  <si>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</si>
  <si>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</si>
  <si>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</si>
  <si>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</si>
  <si>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</si>
  <si>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</si>
  <si>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</si>
  <si>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</si>
  <si>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</si>
  <si>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</si>
  <si>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</si>
  <si>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</si>
  <si>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</si>
  <si>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</si>
  <si>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</si>
  <si>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</si>
  <si>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</si>
  <si>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</si>
  <si>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</si>
  <si>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</si>
  <si>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</si>
  <si>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</si>
  <si>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</si>
  <si>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</si>
  <si>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</si>
  <si>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</si>
  <si>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</si>
  <si>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</si>
  <si>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</si>
  <si>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</si>
  <si>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</si>
  <si>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</si>
  <si>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</si>
  <si>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</si>
  <si>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</si>
  <si>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</si>
  <si>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</si>
  <si>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</si>
  <si>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</si>
  <si>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</si>
  <si>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</si>
  <si>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</si>
  <si>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</si>
  <si>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</si>
  <si>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</si>
  <si>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</si>
  <si>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</si>
  <si>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</si>
  <si>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</si>
  <si>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</si>
  <si>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</si>
  <si>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</si>
  <si>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</si>
  <si>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</si>
  <si>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</si>
  <si>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</si>
  <si>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</si>
  <si>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</si>
  <si>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</si>
  <si>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</si>
  <si>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</si>
  <si>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</si>
  <si>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</si>
  <si>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</si>
  <si>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</si>
  <si>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</si>
  <si>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</si>
  <si>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</si>
  <si>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</si>
  <si>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</si>
  <si>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</si>
  <si>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</si>
  <si>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</si>
  <si>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</si>
  <si>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</si>
  <si>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</si>
  <si>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</si>
  <si>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</si>
  <si>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</si>
  <si>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</si>
  <si>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</si>
  <si>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</si>
  <si>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</si>
  <si>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</si>
  <si>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</si>
  <si>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</si>
  <si>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</si>
  <si>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</si>
  <si>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</si>
  <si>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</si>
  <si>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</si>
  <si>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</si>
  <si>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</si>
  <si>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</si>
  <si>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</si>
  <si>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</si>
  <si>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</si>
  <si>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</si>
  <si>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</si>
  <si>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</si>
  <si>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</si>
  <si>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</si>
  <si>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</si>
  <si>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</si>
  <si>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</si>
  <si>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</si>
  <si>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</si>
  <si>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</si>
  <si>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</si>
  <si>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</si>
  <si>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</si>
  <si>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</si>
  <si>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</si>
  <si>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</si>
  <si>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</si>
  <si>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</si>
  <si>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</si>
  <si>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</si>
  <si>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</si>
  <si>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</si>
  <si>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</si>
  <si>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</si>
  <si>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</si>
  <si>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</si>
  <si>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</si>
  <si>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</si>
  <si>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</si>
  <si>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</si>
  <si>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</si>
  <si>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</si>
  <si>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</si>
  <si>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</si>
  <si>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</si>
  <si>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</si>
  <si>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</si>
  <si>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</si>
  <si>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</si>
  <si>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</si>
  <si>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</si>
  <si>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</si>
  <si>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</si>
  <si>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</si>
  <si>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</si>
  <si>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</si>
  <si>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</si>
  <si>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</si>
  <si>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</si>
  <si>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</si>
  <si>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</si>
  <si>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</si>
  <si>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</si>
  <si>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</si>
  <si>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</si>
  <si>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</si>
  <si>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</si>
  <si>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</si>
  <si>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</si>
  <si>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</si>
  <si>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</si>
  <si>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</si>
  <si>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</si>
  <si>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</si>
  <si>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</si>
  <si>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</si>
  <si>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</si>
  <si>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</si>
  <si>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</si>
  <si>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</si>
  <si>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</si>
  <si>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</si>
  <si>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</si>
  <si>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</si>
  <si>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</si>
  <si>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</si>
  <si>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</si>
  <si>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</si>
  <si>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</si>
  <si>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</si>
  <si>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</si>
  <si>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</si>
  <si>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</si>
  <si>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</si>
  <si>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</si>
  <si>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</si>
  <si>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</si>
  <si>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</si>
  <si>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</si>
  <si>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</si>
  <si>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</si>
  <si>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</si>
  <si>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</si>
  <si>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</si>
  <si>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</si>
  <si>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</si>
  <si>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</si>
  <si>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</si>
  <si>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</si>
  <si>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</si>
  <si>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</si>
  <si>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</si>
  <si>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</si>
  <si>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</si>
  <si>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</si>
  <si>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</si>
  <si>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</si>
  <si>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</si>
  <si>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</si>
  <si>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</si>
  <si>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</si>
  <si>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</si>
  <si>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</si>
  <si>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</si>
  <si>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</si>
  <si>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</si>
  <si>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</si>
  <si>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</si>
  <si>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</si>
  <si>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</si>
  <si>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</si>
  <si>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</si>
  <si>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</si>
  <si>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</si>
  <si>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</si>
  <si>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</si>
  <si>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</si>
  <si>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</si>
  <si>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</si>
  <si>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</si>
  <si>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</si>
  <si>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</si>
  <si>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</si>
  <si>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</si>
  <si>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</si>
  <si>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</si>
  <si>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</si>
  <si>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</si>
  <si>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</si>
  <si>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</si>
  <si>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</si>
  <si>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</si>
  <si>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</si>
  <si>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</si>
  <si>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</si>
  <si>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</si>
  <si>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</si>
  <si>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</si>
  <si>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</si>
  <si>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</si>
  <si>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</si>
  <si>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</si>
  <si>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</si>
  <si>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</si>
  <si>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</si>
  <si>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</si>
  <si>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</si>
  <si>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</si>
  <si>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</si>
  <si>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</si>
  <si>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</si>
  <si>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</si>
  <si>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</si>
  <si>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</si>
  <si>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</si>
  <si>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</si>
  <si>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</si>
  <si>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</si>
  <si>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</si>
  <si>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</si>
  <si>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</si>
  <si>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</si>
  <si>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</si>
  <si>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</si>
  <si>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</si>
  <si>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</si>
  <si>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</si>
  <si>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</si>
  <si>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</si>
  <si>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</si>
  <si>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</si>
  <si>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</si>
  <si>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</si>
  <si>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</si>
  <si>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</si>
  <si>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</si>
  <si>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</si>
  <si>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</si>
  <si>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</si>
  <si>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</si>
  <si>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</si>
  <si>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</si>
  <si>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</si>
  <si>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</si>
  <si>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</si>
  <si>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</si>
  <si>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</si>
  <si>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</si>
  <si>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</si>
  <si>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</si>
  <si>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</si>
  <si>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</si>
  <si>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</si>
  <si>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</si>
  <si>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</si>
  <si>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</si>
  <si>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</si>
  <si>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</si>
  <si>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</si>
  <si>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</si>
  <si>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</si>
  <si>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</si>
  <si>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</si>
  <si>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</si>
  <si>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</si>
  <si>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</si>
  <si>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</si>
  <si>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</si>
  <si>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</si>
  <si>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</si>
  <si>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</si>
  <si>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</si>
  <si>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</si>
  <si>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</si>
  <si>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</si>
  <si>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</si>
  <si>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</si>
  <si>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</si>
  <si>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</si>
  <si>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</si>
  <si>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</si>
  <si>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</si>
  <si>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</si>
  <si>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</si>
  <si>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</si>
  <si>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</si>
  <si>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</si>
  <si>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</si>
  <si>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</si>
  <si>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</si>
  <si>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</si>
  <si>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</si>
  <si>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</si>
  <si>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</si>
  <si>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</si>
  <si>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</si>
  <si>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</si>
  <si>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</si>
  <si>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</si>
  <si>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</si>
  <si>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</si>
  <si>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</si>
  <si>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</si>
  <si>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</si>
  <si>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</si>
  <si>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</si>
  <si>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</si>
  <si>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</si>
  <si>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</si>
  <si>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</si>
  <si>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</si>
  <si>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</si>
  <si>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</si>
  <si>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</si>
  <si>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</si>
  <si>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</si>
  <si>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</si>
  <si>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</si>
  <si>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</si>
  <si>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</si>
  <si>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</si>
  <si>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</si>
  <si>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</si>
  <si>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</si>
  <si>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</si>
  <si>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</si>
  <si>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</si>
  <si>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</si>
  <si>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</si>
  <si>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</si>
  <si>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</si>
  <si>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</si>
  <si>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</si>
  <si>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</si>
  <si>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</si>
  <si>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</si>
  <si>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</si>
  <si>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</si>
  <si>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</si>
  <si>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</si>
  <si>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</si>
  <si>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</si>
  <si>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</si>
  <si>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</si>
  <si>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</si>
  <si>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</si>
  <si>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</si>
  <si>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</si>
  <si>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</si>
  <si>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</si>
  <si>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</si>
  <si>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</si>
  <si>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</si>
  <si>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</si>
  <si>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</si>
  <si>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</si>
  <si>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</si>
  <si>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</si>
  <si>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</si>
  <si>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</si>
  <si>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</si>
  <si>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</si>
  <si>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</si>
  <si>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</si>
  <si>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</si>
  <si>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</si>
  <si>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</si>
  <si>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</si>
  <si>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</si>
  <si>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</si>
  <si>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</si>
  <si>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</si>
  <si>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</si>
  <si>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</si>
  <si>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</si>
  <si>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</si>
  <si>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</si>
  <si>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</si>
  <si>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</si>
  <si>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</si>
  <si>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</si>
  <si>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</si>
  <si>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</si>
  <si>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</si>
  <si>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</si>
  <si>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</si>
  <si>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</si>
  <si>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</si>
  <si>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</si>
  <si>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</si>
  <si>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</si>
  <si>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</si>
  <si>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</si>
  <si>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</si>
  <si>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</si>
  <si>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</si>
  <si>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</si>
  <si>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</si>
  <si>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</si>
  <si>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</si>
  <si>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</si>
  <si>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</si>
  <si>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</si>
  <si>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</si>
  <si>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</si>
  <si>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</si>
  <si>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</si>
  <si>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</si>
  <si>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</si>
  <si>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</si>
  <si>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</si>
  <si>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</si>
  <si>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</si>
  <si>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</si>
  <si>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</si>
  <si>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</si>
  <si>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</si>
  <si>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</si>
  <si>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</si>
  <si>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</si>
  <si>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</si>
  <si>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</si>
  <si>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</si>
  <si>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</si>
  <si>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</si>
  <si>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</si>
  <si>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</si>
  <si>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</si>
  <si>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</si>
  <si>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</si>
  <si>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</si>
  <si>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</si>
  <si>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</si>
  <si>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</si>
  <si>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</si>
  <si>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</si>
  <si>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</si>
  <si>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</si>
  <si>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</si>
  <si>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</si>
  <si>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</si>
  <si>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</si>
  <si>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</si>
  <si>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</si>
  <si>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</si>
  <si>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</si>
  <si>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</si>
  <si>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</si>
  <si>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</si>
  <si>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</si>
  <si>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</si>
  <si>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</si>
  <si>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</si>
  <si>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</si>
  <si>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</si>
  <si>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</si>
  <si>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</si>
  <si>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</si>
  <si>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</si>
  <si>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</si>
  <si>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</si>
  <si>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</si>
  <si>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</si>
  <si>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</si>
  <si>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</si>
  <si>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</si>
  <si>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</si>
  <si>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</si>
  <si>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</si>
  <si>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</si>
  <si>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</si>
  <si>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</si>
  <si>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</si>
  <si>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</si>
  <si>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</si>
  <si>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</si>
  <si>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</si>
  <si>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</si>
  <si>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</si>
  <si>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</si>
  <si>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</si>
  <si>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</si>
  <si>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</si>
  <si>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</si>
  <si>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</si>
  <si>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</si>
  <si>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</si>
  <si>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</si>
  <si>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</si>
  <si>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</si>
  <si>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</si>
  <si>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</si>
  <si>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</si>
  <si>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</si>
  <si>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</si>
  <si>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</si>
  <si>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</si>
  <si>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</si>
  <si>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</si>
  <si>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</si>
  <si>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</si>
  <si>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</si>
  <si>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</si>
  <si>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</si>
  <si>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</si>
  <si>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</si>
  <si>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</si>
  <si>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</si>
  <si>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</si>
  <si>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</si>
  <si>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</si>
  <si>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</si>
  <si>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</si>
  <si>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</si>
  <si>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</si>
  <si>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</si>
  <si>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</si>
  <si>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</si>
  <si>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</si>
  <si>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</si>
  <si>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</si>
  <si>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</si>
  <si>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</si>
  <si>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</si>
  <si>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</si>
  <si>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</si>
  <si>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</si>
  <si>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</si>
  <si>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</si>
  <si>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</si>
  <si>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</si>
  <si>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</si>
  <si>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</si>
  <si>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</si>
  <si>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</si>
  <si>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</si>
  <si>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</si>
  <si>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</si>
  <si>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</si>
  <si>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</si>
  <si>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</si>
  <si>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</si>
  <si>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</si>
  <si>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</si>
  <si>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</si>
  <si>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</si>
  <si>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</si>
  <si>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</si>
  <si>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</si>
  <si>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</si>
  <si>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</si>
  <si>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</si>
  <si>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</si>
  <si>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</si>
  <si>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</si>
  <si>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</si>
  <si>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</si>
  <si>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</si>
  <si>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</si>
  <si>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</si>
  <si>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</si>
  <si>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</si>
  <si>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</si>
  <si>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</si>
  <si>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</si>
  <si>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</si>
  <si>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</si>
  <si>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</si>
  <si>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</si>
  <si>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</si>
  <si>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</si>
  <si>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</si>
  <si>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</si>
  <si>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</si>
  <si>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</si>
  <si>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</si>
  <si>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</si>
  <si>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</si>
  <si>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</si>
  <si>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</si>
  <si>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</si>
  <si>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</si>
  <si>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</si>
  <si>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</si>
  <si>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</si>
  <si>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</si>
  <si>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</si>
  <si>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</si>
  <si>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</si>
  <si>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</si>
  <si>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</si>
  <si>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</si>
  <si>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</si>
  <si>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</si>
  <si>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</si>
  <si>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</si>
  <si>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</si>
  <si>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</si>
  <si>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</si>
  <si>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</si>
  <si>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</si>
  <si>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</si>
  <si>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</si>
  <si>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</si>
  <si>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</si>
  <si>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</si>
  <si>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</si>
  <si>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</si>
  <si>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</si>
  <si>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</si>
  <si>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</si>
  <si>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</si>
  <si>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</si>
  <si>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</si>
  <si>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</si>
  <si>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</si>
  <si>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</si>
  <si>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</si>
  <si>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</si>
  <si>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</si>
  <si>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</si>
  <si>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</si>
  <si>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</si>
  <si>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</si>
  <si>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</si>
  <si>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</si>
  <si>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</si>
  <si>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</si>
  <si>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</si>
  <si>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</si>
  <si>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</si>
  <si>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</si>
  <si>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</si>
  <si>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</si>
  <si>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</si>
  <si>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</si>
  <si>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</si>
  <si>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</si>
  <si>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</si>
  <si>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</si>
  <si>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</si>
  <si>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</si>
  <si>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</si>
  <si>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</si>
  <si>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</si>
  <si>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</si>
  <si>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</si>
  <si>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</si>
  <si>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</si>
  <si>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</si>
  <si>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</si>
  <si>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</si>
  <si>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</si>
  <si>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</si>
  <si>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</si>
  <si>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</si>
  <si>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</si>
  <si>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</si>
  <si>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</si>
  <si>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</si>
  <si>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</si>
  <si>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</si>
  <si>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</si>
  <si>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</si>
  <si>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</si>
  <si>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</si>
  <si>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</si>
  <si>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</si>
  <si>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</si>
  <si>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</si>
  <si>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</si>
  <si>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</si>
  <si>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</si>
  <si>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</si>
  <si>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</si>
  <si>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</si>
  <si>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</si>
  <si>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</si>
  <si>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</si>
  <si>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</si>
  <si>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</si>
  <si>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</si>
  <si>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</si>
  <si>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</si>
  <si>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</si>
  <si>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</si>
  <si>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</si>
  <si>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</si>
  <si>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</si>
  <si>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</si>
  <si>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</si>
  <si>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</si>
  <si>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</si>
  <si>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</si>
  <si>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</si>
  <si>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</si>
  <si>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</si>
  <si>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</si>
  <si>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</si>
  <si>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</si>
  <si>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</si>
  <si>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</si>
  <si>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</si>
  <si>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</si>
  <si>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</si>
  <si>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</si>
  <si>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</si>
  <si>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</si>
  <si>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</si>
  <si>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</si>
  <si>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</si>
  <si>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</si>
  <si>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</si>
  <si>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</si>
  <si>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</si>
  <si>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</si>
  <si>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</si>
  <si>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</si>
  <si>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</si>
  <si>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</si>
  <si>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</si>
  <si>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</si>
  <si>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</si>
  <si>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</si>
  <si>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</si>
  <si>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</si>
  <si>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</si>
  <si>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</si>
  <si>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</si>
  <si>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</si>
  <si>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</si>
  <si>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</si>
  <si>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</si>
  <si>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</si>
  <si>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</si>
  <si>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</si>
  <si>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</si>
  <si>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</si>
  <si>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</si>
  <si>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</si>
  <si>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</si>
  <si>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</si>
  <si>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</si>
  <si>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</si>
  <si>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</si>
  <si>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</si>
  <si>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</si>
  <si>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</si>
  <si>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</si>
  <si>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</si>
  <si>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</si>
  <si>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</si>
  <si>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</si>
  <si>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</si>
  <si>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</si>
  <si>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</si>
  <si>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</si>
  <si>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</si>
  <si>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</si>
  <si>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</si>
  <si>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</si>
  <si>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</si>
  <si>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</si>
  <si>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</si>
  <si>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</si>
  <si>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</si>
  <si>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</si>
  <si>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</si>
  <si>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</si>
  <si>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</si>
  <si>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</si>
  <si>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</si>
  <si>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</si>
  <si>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</si>
  <si>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</si>
  <si>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</si>
  <si>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</si>
  <si>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</si>
  <si>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</si>
  <si>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</si>
  <si>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</si>
  <si>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</si>
  <si>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</si>
  <si>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</si>
  <si>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</si>
  <si>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</si>
  <si>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</si>
  <si>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</si>
  <si>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</si>
  <si>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</si>
  <si>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</si>
  <si>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</si>
  <si>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</si>
  <si>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</si>
  <si>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</si>
  <si>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</si>
  <si>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</si>
  <si>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</si>
  <si>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</si>
  <si>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</si>
  <si>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</si>
  <si>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</si>
  <si>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</si>
  <si>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</si>
  <si>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</si>
  <si>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</si>
  <si>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</si>
  <si>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</si>
  <si>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</si>
  <si>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</si>
  <si>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</si>
  <si>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</si>
  <si>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</si>
  <si>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</si>
  <si>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</si>
  <si>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</si>
  <si>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</si>
  <si>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</si>
  <si>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</si>
  <si>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</si>
  <si>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</si>
  <si>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</si>
  <si>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</si>
  <si>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</si>
  <si>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</si>
  <si>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</si>
  <si>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</si>
  <si>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</si>
  <si>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</si>
  <si>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</si>
  <si>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</si>
  <si>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</si>
  <si>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</si>
  <si>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</si>
  <si>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</si>
  <si>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</si>
  <si>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</si>
  <si>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</si>
  <si>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</si>
  <si>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</si>
  <si>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</si>
  <si>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</si>
  <si>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</si>
  <si>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</si>
  <si>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</si>
  <si>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</si>
  <si>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</si>
  <si>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</si>
  <si>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</si>
  <si>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</si>
  <si>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</si>
  <si>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</si>
  <si>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</si>
  <si>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</si>
  <si>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</si>
  <si>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</si>
  <si>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</si>
  <si>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</si>
  <si>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</si>
  <si>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</si>
  <si>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</si>
  <si>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</si>
  <si>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</si>
  <si>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</si>
  <si>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</si>
  <si>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</si>
  <si>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</si>
  <si>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</si>
  <si>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</si>
  <si>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</si>
  <si>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</si>
  <si>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</si>
  <si>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</si>
  <si>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</si>
  <si>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</si>
  <si>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</si>
  <si>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</si>
  <si>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</si>
  <si>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</si>
  <si>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</si>
  <si>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</si>
  <si>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</si>
  <si>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</si>
  <si>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</si>
  <si>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</si>
  <si>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</si>
  <si>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</si>
  <si>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</si>
  <si>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</si>
  <si>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</si>
  <si>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</si>
  <si>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</si>
  <si>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</si>
  <si>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</si>
  <si>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</si>
  <si>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</si>
  <si>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</si>
  <si>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</si>
  <si>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</si>
  <si>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</si>
  <si>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</si>
  <si>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</si>
  <si>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</si>
  <si>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</si>
  <si>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</si>
  <si>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</si>
  <si>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</si>
  <si>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</si>
  <si>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</si>
  <si>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</si>
  <si>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</si>
  <si>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</si>
  <si>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</si>
  <si>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</si>
  <si>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</si>
  <si>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</si>
  <si>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</si>
  <si>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</si>
  <si>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</si>
  <si>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</si>
  <si>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</si>
  <si>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</si>
  <si>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</si>
  <si>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</si>
  <si>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</si>
  <si>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</si>
  <si>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</si>
  <si>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</si>
  <si>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</si>
  <si>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</si>
  <si>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</si>
  <si>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</si>
  <si>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</si>
  <si>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</si>
  <si>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</si>
  <si>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</si>
  <si>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</si>
  <si>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</si>
  <si>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</si>
  <si>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</si>
  <si>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</si>
  <si>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</si>
  <si>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</si>
  <si>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</si>
  <si>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</si>
  <si>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</si>
  <si>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</si>
  <si>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</si>
  <si>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</si>
  <si>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</si>
  <si>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</si>
  <si>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</si>
  <si>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</si>
  <si>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</si>
  <si>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</si>
  <si>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</si>
  <si>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</si>
  <si>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</si>
  <si>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</si>
  <si>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</si>
  <si>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</si>
  <si>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</si>
  <si>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</si>
  <si>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</si>
  <si>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</si>
  <si>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</si>
  <si>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</si>
  <si>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</si>
  <si>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</si>
  <si>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</si>
  <si>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</si>
  <si>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</si>
  <si>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</si>
  <si>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</si>
  <si>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</si>
  <si>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</si>
  <si>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</si>
  <si>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</si>
  <si>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</si>
  <si>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</si>
  <si>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</si>
  <si>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</si>
  <si>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</si>
  <si>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</si>
  <si>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</si>
  <si>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</si>
  <si>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</si>
  <si>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</si>
  <si>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</si>
  <si>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</si>
  <si>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</si>
  <si>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</si>
  <si>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</si>
  <si>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</si>
  <si>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</si>
  <si>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</si>
  <si>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</si>
  <si>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</si>
  <si>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</si>
  <si>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</si>
  <si>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</si>
  <si>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</si>
  <si>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</si>
  <si>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</si>
  <si>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</si>
  <si>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</si>
  <si>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</si>
  <si>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</si>
  <si>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</si>
  <si>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</si>
  <si>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</si>
  <si>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</si>
  <si>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</si>
  <si>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</si>
  <si>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</si>
  <si>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</si>
  <si>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</si>
  <si>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</si>
  <si>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</si>
  <si>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</si>
  <si>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</si>
  <si>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</si>
  <si>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</si>
  <si>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</si>
  <si>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</si>
  <si>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</si>
  <si>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</si>
  <si>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</si>
  <si>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</si>
  <si>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</si>
  <si>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</si>
  <si>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</si>
  <si>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</si>
  <si>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</si>
  <si>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</si>
  <si>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</si>
  <si>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</si>
  <si>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</si>
  <si>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</si>
  <si>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</si>
  <si>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</si>
  <si>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</si>
  <si>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</si>
  <si>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</si>
  <si>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</si>
  <si>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</si>
  <si>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</si>
  <si>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</si>
  <si>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</si>
  <si>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</si>
  <si>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</si>
  <si>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</si>
  <si>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</si>
  <si>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</si>
  <si>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</si>
  <si>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</si>
  <si>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</si>
  <si>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</si>
  <si>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</si>
  <si>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</si>
  <si>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</si>
  <si>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</si>
  <si>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</si>
  <si>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</si>
  <si>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</si>
  <si>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</si>
  <si>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</si>
  <si>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</si>
  <si>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</si>
  <si>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</si>
  <si>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</si>
  <si>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</si>
  <si>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</si>
  <si>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</si>
  <si>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</si>
  <si>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</si>
  <si>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</si>
  <si>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</si>
  <si>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</si>
  <si>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</si>
  <si>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</si>
  <si>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</si>
  <si>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</si>
  <si>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</si>
  <si>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</si>
  <si>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</si>
  <si>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</si>
  <si>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</si>
  <si>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</si>
  <si>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</si>
  <si>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</si>
  <si>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</si>
  <si>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</si>
  <si>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</si>
  <si>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PCM-20251122-00000556</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</si>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</sst>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320.48025636574312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45983.428682291669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45983.428682291669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45983.428682291669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45983.428682291669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45983.428682291669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45983.428682291669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45983.428682291669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45983.428682291669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45983.428682291669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45983.428682291669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45983.428682291669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45983.428682291669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45983.428682291669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45983.428682291669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45983.428682291669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45983.428682291669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45983.428682291669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45983.428682291669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45983.428682291669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45983.428682291669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45983.428682291669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45983.428682291669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45983.428682291669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45983.428682291669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45983.428682291669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45983.428682291669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45983.428682291669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45983.428682291669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45983.428682291669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45983.428682291669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45983.428682291669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45983.428682291669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45983.428682291669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45983.428682291669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45983.428682291669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45983.428682291669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45983.428682291669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45983.428682291669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45983.428682291669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45983.428682291669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45983.428682291669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45983.428682291669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45983.428682291669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45983.428682291669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45983.428682291669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158.42884432870778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0.13470081018749624</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45983.428682291669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45983.428682291669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45983.428682291669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45983.428682291669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45983.428682291669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45983.428682291669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45983.428682291669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45983.428682291669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45983.428682291669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45983.428682291669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45983.428682291669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45983.428682291669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45983.428682291669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45983.428682291669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45983.428682291669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45983.428682291669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45983.428682291669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45983.428682291669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45983.428682291669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45983.428682291669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45983.428682291669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45983.428682291669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45983.428682291669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45983.428682291669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45983.428682291669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45983.428682291669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45983.428682291669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45983.428682291669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45983.428682291669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45983.428682291669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45983.428682291669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45983.428682291669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45983.428682291669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45983.428682291669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45983.428682291669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45983.428682291669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45983.428682291669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45983.428682291669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45983.428682291669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45983.428682291669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45983.428682291669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45983.428682291669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45983.428682291669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45983.428682291669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45983.428682291669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45983.428682291669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45983.428682291669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45983.428682291669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45983.428682291669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45983.428682291669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45983.428682291669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45983.428682291669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45983.428682291669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45983.428682291669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45983.428682291669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45983.428682291669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45983.428682291669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45983.428682291669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45983.428682291669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45983.428682291669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45983.428682291669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45983.428682291669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45983.428682291669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45983.428682291669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45983.428682291669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45983.428682291669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45983.428682291669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45983.428682291669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45983.428682291669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45983.428682291669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45983.428682291669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45983.428682291669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45983.428682291669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45983.428682291669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45983.428682291669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45983.428682291669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45983.428682291669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45983.428682291669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45983.428682291669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45983.428682291669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45983.428682291669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45983.428682291669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45983.428682291669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45983.428682291669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45983.428682291669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45983.428682291669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45983.428682291669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45983.428682291669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45983.428682291669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45983.428682291669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45983.428682291669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45983.428682291669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45983.428682291669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45983.428682291669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45983.428682291669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45983.428682291669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45983.428682291669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45983.428682291669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45983.428682291669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45983.428682291669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45983.428682291669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45983.428682291669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45983.428682291669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45983.428682291669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45983.428682291669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45983.428682291669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45983.428682291669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45983.428682291669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45983.428682291669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45983.428682291669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45983.428682291669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45983.428682291669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45983.428682291669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45983.428682291669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45983.428682291669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45983.428682291669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45983.428682291669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45983.428682291669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45983.428682291669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45983.428682291669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45983.428682291669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45983.428682291669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45983.428682291669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45983.428682291669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45983.428682291669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45983.428682291669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45983.428682291669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45983.428682291669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45983.428682291669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45983.428682291669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45983.428682291669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45983.428682291669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45983.428682291669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45983.428682291669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45983.428682291669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45983.428682291669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45983.428682291669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45983.428682291669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45983.428682291669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45983.428682291669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45983.428682291669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45983.428682291669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45983.428682291669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45983.428682291669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45983.428682291669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45983.428682291669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45983.428682291669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45983.428682291669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45983.428682291669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45983.428682291669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45983.428682291669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45983.428682291669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45983.428682291669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45983.428682291669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45983.428682291669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45983.428682291669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tabSelected="1" workbookViewId="0">
      <selection activeCell="E2" sqref="E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c r="G2" s="21">
        <f t="shared" ref="G2:G58" ca="1" si="0">IFERROR(NOW()-F2,"-")</f>
        <v>45983.428682291669</v>
      </c>
      <c r="H2" s="22">
        <v>45983.41201388889</v>
      </c>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45983.428682291669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45983.428682291669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45983.428682291669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45983.428682291669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45983.428682291669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45983.428682291669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45983.428682291669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45983.428682291669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45983.428682291669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45983.428682291669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45983.428682291669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45983.428682291669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45983.428682291669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45983.428682291669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45983.428682291669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45983.428682291669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45983.428682291669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45983.428682291669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45983.428682291669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45983.428682291669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45983.428682291669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45983.428682291669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45983.428682291669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45983.428682291669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45983.428682291669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45983.428682291669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45983.428682291669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45983.428682291669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45983.428682291669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45983.428682291669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45983.428682291669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45983.428682291669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45983.428682291669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45983.428682291669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45983.428682291669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45983.428682291669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45983.428682291669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45983.428682291669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45983.428682291669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45983.428682291669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45983.428682291669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45983.428682291669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45983.428682291669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45983.428682291669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45983.428682291669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45983.428682291669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45983.428682291669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45983.428682291669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45983.428682291669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45983.428682291669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45983.428682291669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45983.428682291669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45983.428682291669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45983.428682291669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45983.428682291669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45983.428682291669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45983.428682291669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45983.428682291669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45983.428682291669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45983.428682291669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45983.428682291669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45983.428682291669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45983.428682291669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45983.428682291669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45983.428682291669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45983.428682291669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45983.428682291669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45983.428682291669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45983.428682291669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45983.428682291669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45983.428682291669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45983.428682291669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45983.428682291669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45983.428682291669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45983.428682291669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45983.428682291669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45983.428682291669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45983.428682291669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45983.428682291669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45983.428682291669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45983.428682291669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45983.428682291669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45983.428682291669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45983.428682291669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45983.428682291669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45983.428682291669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45983.428682291669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45983.428682291669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45983.428682291669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45983.428682291669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45983.428682291669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45983.428682291669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45983.428682291669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45983.428682291669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45983.428682291669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45983.428682291669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45983.428682291669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45983.428682291669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45983.428682291669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45983.428682291669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45983.428682291669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45983.428682291669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45983.428682291669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45983.428682291669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45983.428682291669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45983.428682291669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45983.428682291669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45983.428682291669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45983.428682291669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45983.428682291669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45983.428682291669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45983.428682291669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45983.428682291669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45983.428682291669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45983.428682291669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45983.428682291669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45983.428682291669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45983.428682291669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45983.428682291669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45983.428682291669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45983.428682291669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45983.428682291669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45983.428682291669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45983.428682291669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45983.428682291669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45983.428682291669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45983.428682291669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45983.428682291669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45983.428682291669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45983.428682291669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45983.428682291669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45983.428682291669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45983.428682291669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45983.428682291669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45983.428682291669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45983.428682291669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45983.428682291669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45983.428682291669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45983.428682291669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45983.428682291669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45983.428682291669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45983.428682291669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45983.428682291669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45983.428682291669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45983.428682291669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45983.428682291669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45983.428682291669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45983.428682291669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45983.428682291669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45983.428682291669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45983.428682291669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45983.428682291669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45983.428682291669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45983.428682291669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45983.428682291669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45983.428682291669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45983.428682291669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45983.428682291669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45983.428682291669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45983.428682291669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45983.428682291669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45983.428682291669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45983.428682291669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45983.428682291669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45983.428682291669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45983.428682291669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45983.428682291669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45983.428682291669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45983.428682291669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45983.428682291669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45983.428682291669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45983.428682291669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45983.428682291669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45983.428682291669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45983.428682291669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45983.428682291669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45983.428682291669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45983.428682291669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45983.428682291669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45983.428682291669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45983.428682291669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45983.428682291669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45983.428682291669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45983.428682291669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45983.428682291669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45983.428682291669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45983.428682291669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45983.428682291669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45983.428682291669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45983.428682291669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45983.428682291669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45983.428682291669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45983.428682291669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45983.428682291669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45983.428682291669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45983.428682291669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45983.428682291669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45983.428682291669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45983.428682291669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45983.428682291669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45983.428682291669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45983.428682291669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45983.428682291669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45983.428682291669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45983.428682291669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45983.428682291669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45983.428682291669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45983.428682291669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45983.428682291669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45983.428682291669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45983.428682291669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45983.428682291669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45983.428682291669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45983.428682291669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45983.428682291669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45983.428682291669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45983.428682291669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45983.428682291669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45983.428682291669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45983.428682291669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45983.428682291669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45983.428682291669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45983.428682291669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45983.428682291669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45983.428682291669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45983.428682291669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45983.428682291669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45983.428682291669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45983.428682291669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45983.428682291669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45983.428682291669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45983.428682291669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45983.428682291669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45983.428682291669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45983.428682291669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45983.428682291669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45983.428682291669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45983.428682291669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45983.428682291669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45983.428682291669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45983.428682291669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45983.428682291669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45983.428682291669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45983.428682291669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45983.428682291669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45983.428682291669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45983.428682291669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45983.428682291669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45983.428682291669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45983.428682291669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45983.428682291669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45983.428682291669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45983.428682291669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45983.428682291669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45983.428682291669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45983.428682291669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45983.428682291669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45983.428682291669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45983.428682291669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45983.428682291669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45983.428682291669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45983.428682291669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45983.428682291669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45983.428682291669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45983.428682291669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45983.428682291669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45983.428682291669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45983.428682291669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45983.428682291669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45983.428682291669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45983.428682291669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45983.428682291669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45983.428682291669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45983.428682291669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45983.428682291669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45983.428682291669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45983.428682291669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45983.428682291669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45983.428682291669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45983.428682291669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45983.428682291669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45983.428682291669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45983.428682291669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45983.428682291669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45983.428682291669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45983.428682291669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45983.428682291669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45983.428682291669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45983.428682291669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45983.428682291669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45983.428682291669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45983.428682291669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45983.428682291669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45983.428682291669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45983.428682291669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45983.428682291669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45983.428682291669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45983.428682291669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45983.428682291669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45983.428682291669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45983.428682291669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45983.428682291669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45983.428682291669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45983.428682291669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45983.428682291669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45983.428682291669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45983.428682291669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45983.428682291669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45983.428682291669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45983.428682291669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45983.428682291669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45983.428682291669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45983.428682291669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45983.428682291669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45983.428682291669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45983.428682291669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45983.428682291669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45983.428682291669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45983.428682291669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45983.428682291669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45983.428682291669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45983.428682291669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45983.428682291669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45983.428682291669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45983.428682291669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45983.428682291669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45983.428682291669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45983.428682291669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45983.428682291669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45983.428682291669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45983.428682291669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45983.428682291669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45983.428682291669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45983.428682291669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45983.428682291669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45983.428682291669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45983.428682291669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45983.428682291669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45983.428682291669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45983.428682291669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45983.428682291669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45983.428682291669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45983.428682291669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45983.428682291669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45983.428682291669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45983.428682291669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45983.428682291669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45983.428682291669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45983.428682291669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45983.428682291669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45983.428682291669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45983.428682291669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45983.428682291669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45983.428682291669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45983.428682291669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45983.428682291669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45983.428682291669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45983.428682291669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45983.428682291669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45983.428682291669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45983.428682291669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45983.428682291669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45983.428682291669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45983.428682291669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45983.428682291669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45983.428682291669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45983.428682291669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45983.428682291669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45983.428682291669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45983.428682291669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45983.428682291669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45983.428682291669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45983.428682291669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45983.428682291669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45983.428682291669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45983.428682291669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45983.428682291669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45983.428682291669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45983.428682291669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45983.428682291669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45983.428682291669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45983.428682291669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45983.428682291669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45983.428682291669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45983.428682291669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45983.428682291669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45983.428682291669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45983.428682291669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45983.428682291669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45983.428682291669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45983.428682291669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45983.428682291669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45983.428682291669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45983.428682291669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45983.428682291669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45983.428682291669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45983.428682291669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45983.428682291669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45983.428682291669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45983.428682291669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45983.428682291669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45983.428682291669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45983.428682291669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45983.428682291669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45983.428682291669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45983.428682291669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45983.428682291669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45983.428682291669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45983.428682291669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45983.428682291669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45983.428682291669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45983.428682291669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45983.428682291669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45983.428682291669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45983.428682291669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45983.428682291669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45983.428682291669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45983.428682291669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45983.428682291669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45983.428682291669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45983.428682291669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45983.428682291669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45983.428682291669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45983.428682291669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45983.428682291669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45983.428682291669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45983.428682291669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45983.428682291669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45983.428682291669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45983.428682291669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45983.428682291669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45983.428682291669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45983.428682291669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45983.428682291669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45983.428682291669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45983.428682291669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45983.428682291669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45983.428682291669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45983.428682291669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45983.428682291669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45983.428682291669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45983.428682291669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45983.428682291669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45983.428682291669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45983.428682291669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45983.428682291669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45983.428682291669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45983.428682291669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45983.428682291669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45983.428682291669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45983.428682291669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45983.428682291669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45983.428682291669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45983.428682291669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45983.428682291669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45983.428682291669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45983.428682291669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45983.428682291669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45983.428682291669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45983.428682291669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45983.428682291669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45983.428682291669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45983.428682291669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45983.428682291669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45983.428682291669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45983.428682291669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45983.428682291669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45983.428682291669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45983.428682291669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45983.428682291669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45983.428682291669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45983.428682291669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45983.428682291669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45983.428682291669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45983.428682291669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45983.428682291669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45983.428682291669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45983.428682291669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45983.428682291669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45983.428682291669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45983.428682291669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45983.428682291669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45983.428682291669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45983.428682291669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45983.428682291669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45983.428682291669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45983.428682291669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45983.428682291669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45983.428682291669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45983.428682291669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45983.428682291669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45983.428682291669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45983.428682291669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45983.428682291669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45983.428682291669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45983.428682291669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45983.428682291669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45983.428682291669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45983.428682291669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45983.428682291669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45983.428682291669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45983.428682291669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45983.428682291669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45983.428682291669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45983.428682291669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45983.428682291669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45983.428682291669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45983.428682291669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45983.428682291669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45983.428682291669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45983.428682291669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45983.428682291669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45983.428682291669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45983.428682291669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45983.428682291669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45983.428682291669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45983.428682291669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45983.428682291669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45983.428682291669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45983.428682291669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45983.428682291669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45983.428682291669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45983.428682291669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45983.428682291669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45983.428682291669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45983.428682291669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45983.428682291669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45983.428682291669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45983.428682291669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45983.428682291669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45983.428682291669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45983.428682291669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45983.428682291669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45983.428682291669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45983.428682291669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45983.428682291669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45983.428682291669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45983.428682291669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45983.428682291669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45983.428682291669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45983.428682291669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45983.428682291669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45983.428682291669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45983.428682291669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45983.428682291669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45983.428682291669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45983.428682291669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45983.428682291669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45983.428682291669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45983.428682291669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45983.428682291669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45983.428682291669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45983.428682291669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45983.428682291669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45983.428682291669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45983.428682291669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45983.428682291669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45983.428682291669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45983.428682291669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45983.428682291669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45983.428682291669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45983.428682291669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45983.428682291669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45983.428682291669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45983.428682291669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45983.428682291669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45983.428682291669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45983.428682291669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45983.428682291669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45983.428682291669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45983.428682291669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45983.428682291669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45983.428682291669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45983.428682291669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45983.428682291669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45983.428682291669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45983.428682291669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45983.428682291669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45983.428682291669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45983.428682291669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45983.428682291669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45983.428682291669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45983.428682291669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45983.428682291669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45983.428682291669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45983.428682291669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45983.428682291669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45983.428682291669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45983.428682291669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45983.428682291669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45983.428682291669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45983.428682291669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45983.428682291669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45983.428682291669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45983.428682291669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45983.428682291669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45983.428682291669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45983.428682291669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45983.428682291669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45983.428682291669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45983.428682291669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45983.428682291669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45983.428682291669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45983.428682291669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45983.428682291669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45983.428682291669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45983.428682291669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45983.428682291669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45983.428682291669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45983.428682291669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45983.428682291669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45983.428682291669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45983.428682291669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45983.428682291669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45983.428682291669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45983.428682291669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45983.428682291669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45983.428682291669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45983.428682291669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45983.428682291669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45983.428682291669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45983.428682291669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45983.428682291669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45983.428682291669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45983.428682291669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45983.428682291669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45983.428682291669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45983.428682291669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45983.428682291669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45983.428682291669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45983.428682291669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45983.428682291669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45983.428682291669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45983.428682291669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45983.428682291669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45983.428682291669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45983.428682291669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45983.428682291669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45983.428682291669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45983.428682291669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45983.428682291669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45983.428682291669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45983.428682291669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45983.428682291669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45983.428682291669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45983.428682291669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45983.428682291669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45983.428682291669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45983.428682291669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45983.428682291669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45983.428682291669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45983.428682291669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45983.428682291669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45983.428682291669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45983.428682291669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45983.428682291669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45983.428682291669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45983.428682291669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45983.428682291669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45983.428682291669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45983.428682291669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45983.428682291669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45983.428682291669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45983.428682291669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45983.428682291669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45983.428682291669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45983.428682291669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45983.428682291669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45983.428682291669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45983.428682291669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45983.428682291669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45983.428682291669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45983.428682291669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45983.428682291669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45983.428682291669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45983.428682291669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45983.428682291669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45983.428682291669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45983.428682291669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45983.428682291669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45983.428682291669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45983.428682291669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45983.428682291669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45983.428682291669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45983.428682291669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45983.428682291669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45983.428682291669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45983.428682291669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45983.428682291669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45983.428682291669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45983.428682291669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45983.428682291669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45983.428682291669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45983.428682291669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45983.428682291669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45983.428682291669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45983.428682291669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45983.428682291669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45983.428682291669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45983.428682291669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45983.428682291669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45983.428682291669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45983.428682291669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45983.428682291669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45983.428682291669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45983.428682291669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45983.428682291669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45983.428682291669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45983.428682291669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45983.428682291669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45983.428682291669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45983.428682291669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45983.428682291669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45983.428682291669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45983.428682291669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45983.428682291669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45983.428682291669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45983.428682291669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45983.428682291669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45983.428682291669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45983.428682291669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45983.428682291669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45983.428682291669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45983.428682291669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45983.428682291669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45983.428682291669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45983.428682291669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45983.428682291669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45983.428682291669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45983.428682291669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45983.428682291669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45983.428682291669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45983.428682291669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45983.428682291669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45983.428682291669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45983.428682291669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45983.428682291669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45983.428682291669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45983.428682291669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45983.428682291669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45983.428682291669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45983.428682291669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45983.428682291669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45983.428682291669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45983.428682291669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45983.428682291669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45983.428682291669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45983.428682291669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45983.428682291669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45983.428682291669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45983.428682291669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45983.428682291669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45983.428682291669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45983.428682291669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45983.428682291669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45983.428682291669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45983.428682291669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45983.428682291669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45983.428682291669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45983.428682291669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45983.428682291669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45983.428682291669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45983.428682291669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45983.428682291669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45983.428682291669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45983.428682291669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45983.428682291669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45983.428682291669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45983.428682291669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45983.428682291669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45983.428682291669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45983.428682291669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45983.428682291669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45983.428682291669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45983.428682291669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45983.428682291669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45983.428682291669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45983.428682291669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45983.428682291669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45983.428682291669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45983.428682291669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45983.428682291669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45983.428682291669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45983.428682291669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45983.428682291669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45983.428682291669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45983.428682291669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45983.428682291669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45983.428682291669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45983.428682291669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45983.428682291669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45983.428682291669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45983.428682291669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45983.428682291669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45983.428682291669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45983.428682291669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45983.428682291669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45983.428682291669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45983.428682291669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45983.428682291669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45983.428682291669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45983.428682291669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45983.428682291669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45983.428682291669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45983.428682291669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45983.428682291669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45983.428682291669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45983.428682291669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45983.428682291669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45983.428682291669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45983.428682291669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45983.428682291669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45983.428682291669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45983.428682291669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45983.428682291669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45983.428682291669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45983.428682291669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45983.428682291669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45983.428682291669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45983.428682291669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45983.428682291669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45983.428682291669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45983.428682291669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45983.428682291669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45983.428682291669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45983.428682291669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45983.428682291669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45983.428682291669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45983.428682291669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45983.428682291669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45983.428682291669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45983.428682291669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45983.428682291669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45983.428682291669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45983.428682291669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45983.428682291669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45983.428682291669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45983.428682291669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45983.428682291669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45983.428682291669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45983.428682291669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45983.428682291669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45983.428682291669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45983.428682291669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45983.428682291669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45983.428682291669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45983.428682291669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45983.428682291669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45983.428682291669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45983.428682291669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45983.428682291669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45983.428682291669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45983.428682291669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45983.428682291669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45983.428682291669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45983.428682291669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45983.428682291669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45983.428682291669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45983.428682291669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45983.428682291669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45983.428682291669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45983.428682291669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45983.428682291669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45983.428682291669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45983.428682291669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45983.428682291669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45983.428682291669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45983.428682291669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45983.428682291669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45983.428682291669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45983.428682291669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45983.428682291669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45983.428682291669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45983.428682291669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45983.428682291669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45983.428682291669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45983.428682291669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45983.428682291669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45983.428682291669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45983.428682291669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45983.428682291669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45983.428682291669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45983.428682291669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45983.428682291669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45983.428682291669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45983.428682291669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45983.428682291669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45983.428682291669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45983.428682291669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45983.428682291669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45983.428682291669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45983.428682291669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45983.428682291669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45983.428682291669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45983.428682291669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45983.428682291669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45983.428682291669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45983.428682291669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45983.428682291669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45983.428682291669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45983.428682291669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45983.428682291669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45983.428682291669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45983.428682291669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45983.428682291669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45983.428682291669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45983.428682291669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45983.428682291669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45983.428682291669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45983.428682291669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45983.428682291669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45983.428682291669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45983.428682291669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45983.428682291669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45983.428682291669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45983.428682291669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45983.428682291669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45983.428682291669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45983.428682291669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45983.428682291669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45983.428682291669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45983.428682291669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45983.428682291669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45983.428682291669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45983.428682291669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45983.428682291669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45983.428682291669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45983.428682291669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45983.428682291669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45983.428682291669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45983.428682291669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45983.428682291669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45983.428682291669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45983.428682291669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45983.428682291669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45983.428682291669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45983.428682291669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45983.428682291669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45983.428682291669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45983.428682291669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45983.428682291669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45983.428682291669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45983.428682291669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45983.428682291669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45983.428682291669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45983.428682291669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45983.428682291669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45983.428682291669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45983.428682291669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45983.428682291669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45983.428682291669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45983.428682291669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45983.428682291669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45983.428682291669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45983.428682291669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45983.428682291669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45983.428682291669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45983.428682291669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45983.428682291669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45983.428682291669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45983.428682291669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45983.428682291669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45983.428682291669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45983.428682291669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45983.428682291669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45983.428682291669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45983.428682291669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279.94796469907305</v>
      </c>
      <c r="H2" s="95">
        <v>45703.474768518521</v>
      </c>
      <c r="I2" s="95" t="str">
        <f>IFERROR(VLOOKUP(D2,DB!A:F,6,0),"")</f>
        <v>SCECO</v>
      </c>
      <c r="J2" s="95" t="str">
        <f>IFERROR(VLOOKUP(D2,DB!A:G,7,0),"")</f>
        <v>Dead</v>
      </c>
      <c r="K2" s="97" t="s">
        <v>39109</v>
      </c>
      <c r="L2" s="91" t="str">
        <f>IFERROR(VLOOKUP(D2,DB!A:I,9,0),"")</f>
        <v>Latis</v>
      </c>
    </row>
    <row r="3" spans="1:16" ht="35.25" customHeight="1">
      <c r="A3" s="113" t="s">
        <v>39110</v>
      </c>
      <c r="B3" s="113" t="str">
        <f>IFERROR(VLOOKUP(D3,DB!A:K,11,0),"")</f>
        <v>R4</v>
      </c>
      <c r="C3" s="93">
        <v>1</v>
      </c>
      <c r="D3" s="91" t="s">
        <v>29370</v>
      </c>
      <c r="E3" s="94" t="s">
        <v>39100</v>
      </c>
      <c r="F3" s="95"/>
      <c r="G3" s="96">
        <f t="shared" ref="G3:G14" ca="1" si="0">IFERROR(NOW()-F3,"")</f>
        <v>45983.428682291669</v>
      </c>
      <c r="H3" s="95">
        <v>45983.324664351851</v>
      </c>
      <c r="I3" s="113" t="str">
        <f>IFERROR(VLOOKUP(D3,DB!A:F,6,0),"")</f>
        <v>SCECO</v>
      </c>
      <c r="J3" s="113" t="str">
        <f>IFERROR(VLOOKUP(D3,DB!A:G,7,0),"")</f>
        <v>Good</v>
      </c>
      <c r="K3" s="97" t="s">
        <v>39111</v>
      </c>
      <c r="L3" s="91" t="str">
        <f>IFERROR(VLOOKUP(D3,DB!A:I,9,0),"")</f>
        <v>Latis</v>
      </c>
    </row>
    <row r="4" spans="1:16" ht="15" customHeight="1">
      <c r="A4" s="113" t="s">
        <v>39110</v>
      </c>
      <c r="B4" s="113" t="str">
        <f>IFERROR(VLOOKUP(D4,DB!A:K,11,0),"")</f>
        <v>R4</v>
      </c>
      <c r="C4" s="93">
        <v>1</v>
      </c>
      <c r="D4" s="91" t="s">
        <v>38899</v>
      </c>
      <c r="E4" s="94" t="s">
        <v>39021</v>
      </c>
      <c r="F4" s="95"/>
      <c r="G4" s="96">
        <f t="shared" ca="1" si="0"/>
        <v>45983.428682291669</v>
      </c>
      <c r="H4" s="95">
        <v>45983.358854166669</v>
      </c>
      <c r="I4" s="113" t="str">
        <f>IFERROR(VLOOKUP(D4,DB!A:F,6,0),"")</f>
        <v>SCECO</v>
      </c>
      <c r="J4" s="113" t="str">
        <f>IFERROR(VLOOKUP(D4,DB!A:G,7,0),"")</f>
        <v>No BB Shifted</v>
      </c>
      <c r="K4" s="97" t="s">
        <v>39112</v>
      </c>
      <c r="L4" s="91" t="str">
        <f>IFERROR(VLOOKUP(D4,DB!A:I,9,0),"")</f>
        <v>Latis</v>
      </c>
    </row>
    <row r="5" spans="1:16" ht="15" customHeight="1">
      <c r="A5" s="113" t="s">
        <v>39110</v>
      </c>
      <c r="B5" s="113" t="str">
        <f>IFERROR(VLOOKUP(D5,DB!A:K,11,0),"")</f>
        <v>R4</v>
      </c>
      <c r="C5" s="93">
        <v>2</v>
      </c>
      <c r="D5" s="91" t="s">
        <v>36410</v>
      </c>
      <c r="E5" s="94" t="s">
        <v>39021</v>
      </c>
      <c r="F5" s="95"/>
      <c r="G5" s="96">
        <f t="shared" ca="1" si="0"/>
        <v>45983.428682291669</v>
      </c>
      <c r="H5" s="95">
        <v>45983.365069444444</v>
      </c>
      <c r="I5" s="113" t="str">
        <f>IFERROR(VLOOKUP(D5,DB!A:F,6,0),"")</f>
        <v>SCECO</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45983.428682291669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45983.428682291669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45983.428682291669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45983.428682291669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45983.428682291669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45983.428682291669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45983.428682291669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45983.428682291669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45983.428682291669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45983.428682291669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45983.428682291669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45983.428682291669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45983.428682291669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45983.428682291669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45983.428682291669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45983.428682291669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45983.428682291669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45983.428682291669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45983.428682291669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45983.428682291669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45983.428682291669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45983.428682291669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45983.428682291669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45983.428682291669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45983.428682291669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45983.428682291669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45983.428682291669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45983.428682291669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45983.428682291669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45983.428682291669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45983.428682291669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45983.428682291669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45983.428682291669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45983.428682291669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45983.428682291669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45983.428682291669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45983.428682291669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45983.428682291669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45983.428682291669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45983.428682291669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45983.428682291669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45983.428682291669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45983.428682291669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45983.428682291669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45983.428682291669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45983.428682291669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45983.428682291669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45983.428682291669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45983.428682291669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45983.428682291669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45983.428682291669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45983.428682291669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45983.428682291669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45983.428682291669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45983.428682291669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45983.428682291669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45983.428682291669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45983.428682291669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45983.428682291669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45983.428682291669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45983.428682291669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45983.428682291669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45983.428682291669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45983.428682291669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45983.428682291669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45983.428682291669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45983.428682291669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45983.428682291669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45983.428682291669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45983.428682291669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45983.428682291669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45983.428682291669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45983.428682291669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45983.428682291669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45983.428682291669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45983.428682291669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45983.428682291669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45983.428682291669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45983.428682291669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45983.428682291669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45983.428682291669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45983.428682291669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45983.428682291669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45983.428682291669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45983.428682291669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45983.428682291669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45983.428682291669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45983.428682291669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45983.428682291669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45983.428682291669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45983.428682291669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45983.428682291669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45983.428682291669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45983.428682291669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45983.428682291669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45983.428682291669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45983.428682291669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45983.428682291669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45983.428682291669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45983.428682291669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45983.428682291669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45983.428682291669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45983.428682291669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45983.428682291669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45983.428682291669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45983.428682291669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45983.428682291669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45983.428682291669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45983.428682291669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45983.428682291669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45983.428682291669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45983.428682291669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45983.428682291669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45983.428682291669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45983.428682291669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45983.428682291669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45983.428682291669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45983.428682291669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45983.428682291669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45983.428682291669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45983.428682291669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45983.428682291669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45983.428682291669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45983.428682291669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45983.428682291669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45983.428682291669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45983.428682291669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45983.428682291669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45983.428682291669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45983.428682291669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45983.428682291669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45983.428682291669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45983.428682291669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45983.428682291669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45983.428682291669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45983.428682291669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45983.428682291669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45983.428682291669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45983.428682291669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45983.428682291669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45983.428682291669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45983.428682291669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45983.428682291669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45983.428682291669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45983.428682291669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45983.428682291669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45983.428682291669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45983.428682291669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45983.428682291669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45983.428682291669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45983.428682291669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45983.428682291669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45983.428682291669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45983.428682291669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45983.428682291669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45983.428682291669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45983.428682291669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45983.428682291669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45983.428682291669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45983.428682291669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45983.428682291669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45983.428682291669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45983.428682291669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45983.428682291669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45983.428682291669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45983.428682291669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45983.428682291669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45983.428682291669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45983.428682291669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45983.428682291669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45983.428682291669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45983.428682291669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45983.428682291669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45983.428682291669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45983.428682291669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45983.428682291669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45983.428682291669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45983.428682291669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45983.428682291669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45983.428682291669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45983.428682291669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45983.428682291669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45983.428682291669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45983.428682291669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45983.428682291669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45983.428682291669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45983.428682291669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45983.428682291669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45983.428682291669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45983.428682291669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45983.428682291669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45983.428682291669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45983.428682291669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45983.428682291669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45983.428682291669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45983.428682291669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45983.428682291669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45983.428682291669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45983.428682291669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45983.428682291669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45983.428682291669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45983.428682291669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45983.428682291669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45983.428682291669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45983.428682291669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45983.428682291669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45983.428682291669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45983.428682291669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45983.428682291669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45983.428682291669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45983.428682291669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45983.428682291669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45983.428682291669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45983.428682291669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45983.428682291669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45983.428682291669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45983.428682291669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45983.428682291669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45983.428682291669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45983.428682291669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45983.428682291669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45983.428682291669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45983.428682291669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45983.428682291669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45983.428682291669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45983.428682291669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45983.428682291669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45983.428682291669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45983.428682291669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45983.428682291669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45983.428682291669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45983.428682291669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45983.428682291669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45983.428682291669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45983.428682291669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45983.428682291669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45983.428682291669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45983.428682291669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45983.428682291669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45983.428682291669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45983.428682291669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45983.428682291669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45983.428682291669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45983.428682291669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45983.428682291669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45983.428682291669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45983.428682291669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45983.428682291669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45983.428682291669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45983.428682291669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45983.428682291669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45983.428682291669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45983.428682291669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45983.428682291669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45983.428682291669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45983.428682291669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45983.428682291669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45983.428682291669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45983.428682291669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45983.428682291669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45983.428682291669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45983.428682291669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45983.428682291669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45983.428682291669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45983.428682291669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45983.428682291669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45983.428682291669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45983.428682291669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45983.428682291669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45983.428682291669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45983.428682291669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45983.428682291669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45983.428682291669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45983.428682291669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45983.428682291669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45983.428682291669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45983.428682291669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45983.428682291669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45983.428682291669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45983.428682291669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45983.428682291669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45983.428682291669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45983.428682291669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45983.428682291669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45983.428682291669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45983.428682291669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45983.428682291669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45983.428682291669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45983.428682291669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45983.428682291669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45983.428682291669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45983.428682291669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45983.428682291669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45983.428682291669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45983.428682291669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45983.428682291669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45983.428682291669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45983.428682291669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45983.428682291669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45983.428682291669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45983.428682291669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45983.428682291669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45983.428682291669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45983.428682291669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45983.428682291669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45983.428682291669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45983.428682291669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45983.428682291669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45983.428682291669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45983.428682291669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45983.428682291669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45983.428682291669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45983.428682291669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45983.428682291669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45983.428682291669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45983.428682291669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45983.428682291669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45983.428682291669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45983.428682291669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45983.428682291669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45983.428682291669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45983.428682291669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45983.428682291669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45983.428682291669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45983.428682291669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45983.428682291669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45983.428682291669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45983.428682291669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45983.428682291669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45983.428682291669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45983.428682291669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45983.428682291669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45983.428682291669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45983.428682291669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45983.428682291669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45983.428682291669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45983.428682291669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45983.428682291669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45983.428682291669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45983.428682291669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45983.428682291669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45983.428682291669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45983.428682291669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45983.428682291669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45983.428682291669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45983.428682291669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45983.428682291669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45983.428682291669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45983.428682291669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45983.428682291669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45983.428682291669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45983.428682291669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45983.428682291669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45983.428682291669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45983.428682291669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45983.428682291669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45983.428682291669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45983.428682291669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45983.428682291669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45983.428682291669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45983.428682291669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45983.428682291669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45983.428682291669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45983.428682291669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45983.428682291669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45983.428682291669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45983.428682291669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45983.428682291669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45983.428682291669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45983.428682291669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45983.428682291669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45983.428682291669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45983.428682291669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45983.428682291669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45983.428682291669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45983.428682291669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45983.428682291669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45983.428682291669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45983.428682291669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45983.428682291669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45983.428682291669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45983.428682291669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45983.428682291669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45983.428682291669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45983.428682291669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45983.428682291669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45983.428682291669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45983.428682291669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45983.428682291669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45983.428682291669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45983.428682291669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45983.428682291669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45983.428682291669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45983.428682291669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45983.428682291669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45983.428682291669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45983.428682291669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45983.428682291669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45983.428682291669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45983.428682291669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45983.428682291669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45983.428682291669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45983.428682291669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45983.428682291669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45983.428682291669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45983.428682291669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45983.428682291669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45983.428682291669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45983.428682291669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45983.428682291669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45983.428682291669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45983.428682291669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45983.428682291669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45983.428682291669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45983.428682291669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45983.428682291669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45983.428682291669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45983.428682291669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45983.428682291669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45983.428682291669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45983.428682291669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45983.428682291669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45983.428682291669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45983.428682291669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45983.428682291669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45983.428682291669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45983.428682291669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45983.428682291669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45983.428682291669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45983.428682291669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45983.428682291669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45983.428682291669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45983.428682291669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45983.428682291669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45983.428682291669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45983.428682291669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45983.428682291669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45983.428682291669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45983.428682291669</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91.596622106480936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57.239804976852611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34.767571180556843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5.9138790509314276</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2.0553836805556784</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0.66012905092793517</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c r="E8" s="109"/>
      <c r="F8" s="109"/>
      <c r="G8" s="111">
        <f ca="1">IFERROR(NOW()-F8,"")</f>
        <v>45983.428682291669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45983.428682291669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45983.428682291669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45983.428682291669</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45983.428682291669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45983.428682291669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45983.428682291669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45983.428682291669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45983.428682291669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45983.428682291669</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45983.428682291669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45983.428682291669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45983.428682291669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45983.428682291669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45983.428682291669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45983.428682291669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45983.428682291669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45983.428682291669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45983.428682291669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45983.428682291669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45983.428682291669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45983.428682291669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45983.428682291669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45983.428682291669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45983.428682291669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45983.428682291669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45983.428682291669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45983.428682291669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45983.428682291669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45983.428682291669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45983.428682291669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45983.428682291669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45983.428682291669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45983.428682291669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45983.428682291669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45983.428682291669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45983.428682291669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45983.428682291669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45983.428682291669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45983.428682291669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45983.428682291669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45983.428682291669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45983.428682291669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45983.428682291669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45983.428682291669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45983.428682291669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45983.428682291669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45983.428682291669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45983.428682291669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45983.428682291669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45983.428682291669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45983.428682291669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45983.428682291669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45983.428682291669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45983.428682291669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45983.428682291669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45983.428682291669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45983.428682291669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45983.428682291669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45983.428682291669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45983.428682291669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45983.428682291669</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45983.428682291669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45983.428682291669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45983.428682291669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45983.428682291669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45983.428682291669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45983.428682291669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45983.428682291669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45983.428682291669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45983.428682291669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45983.428682291669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45983.428682291669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45983.428682291669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45983.428682291669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45983.428682291669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45983.428682291669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45983.428682291669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45983.428682291669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45983.428682291669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45983.428682291669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45983.428682291669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45983.428682291669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45983.428682291669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45983.428682291669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45983.428682291669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45983.428682291669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45983.428682291669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45983.428682291669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45983.428682291669</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39125</v>
      </c>
      <c r="B2" s="119" t="str">
        <f>IFERROR(VLOOKUP(D2,DB!A:K,11,0),"")</f>
        <v>R6</v>
      </c>
      <c r="C2" s="120">
        <v>1</v>
      </c>
      <c r="D2" s="119" t="s">
        <v>31093</v>
      </c>
      <c r="E2" s="109" t="s">
        <v>39021</v>
      </c>
      <c r="F2" s="150">
        <v>45983.404386574075</v>
      </c>
      <c r="G2" s="104">
        <f t="shared" ref="G2:G19" ca="1" si="0">IFERROR(NOW()-F2,"-")</f>
        <v>2.4295717594213784E-2</v>
      </c>
      <c r="H2" s="150">
        <v>45983.398530092592</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45983.428682291669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45983.428682291669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45983.428682291669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45983.428682291669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45983.428682291669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45983.428682291669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45983.428682291669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45983.428682291669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45983.428682291669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45983.428682291669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45983.428682291669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45983.428682291669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45983.428682291669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45983.428682291669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45983.428682291669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45983.428682291669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45983.428682291669</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