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15" documentId="120_S{2AC9BD13-BADA-5192-A53E-5A8FF88502F6}" xr6:coauthVersionLast="47" xr6:coauthVersionMax="47" xr10:uidLastSave="{5353E7D0-E2FC-4F4B-9AA1-72879AAAC77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<sst xmlns="http://schemas.openxmlformats.org/spreadsheetml/2006/main" count="180283" uniqueCount="39129">
  <si>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</si>
  <si>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</si>
  <si>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</si>
  <si>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</si>
  <si>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</si>
  <si>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</si>
  <si>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</si>
  <si>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</si>
  <si>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</si>
  <si>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</si>
  <si>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</si>
  <si>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</si>
  <si>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</si>
  <si>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</si>
  <si>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</si>
  <si>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</si>
  <si>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</si>
  <si>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</si>
  <si>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</si>
  <si>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</si>
  <si>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</si>
  <si>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</si>
  <si>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</si>
  <si>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</si>
  <si>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</si>
  <si>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</si>
  <si>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</si>
  <si>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</si>
  <si>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</si>
  <si>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</si>
  <si>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</si>
  <si>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</si>
  <si>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</si>
  <si>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</si>
  <si>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</si>
  <si>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</si>
  <si>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</si>
  <si>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</si>
  <si>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</si>
  <si>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</si>
  <si>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</si>
  <si>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</si>
  <si>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</si>
  <si>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</si>
  <si>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</si>
  <si>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</si>
  <si>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</si>
  <si>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</si>
  <si>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</si>
  <si>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</si>
  <si>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</si>
  <si>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</si>
  <si>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</si>
  <si>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</si>
  <si>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</si>
  <si>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</si>
  <si>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</si>
  <si>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</si>
  <si>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</si>
  <si>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</si>
  <si>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</si>
  <si>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</si>
  <si>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</si>
  <si>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</si>
  <si>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</si>
  <si>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</si>
  <si>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</si>
  <si>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</si>
  <si>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</si>
  <si>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</si>
  <si>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</si>
  <si>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</si>
  <si>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</si>
  <si>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</si>
  <si>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</si>
  <si>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</si>
  <si>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</si>
  <si>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</si>
  <si>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</si>
  <si>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</si>
  <si>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</si>
  <si>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</si>
  <si>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</si>
  <si>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</si>
  <si>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</si>
  <si>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</si>
  <si>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</si>
  <si>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</si>
  <si>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</si>
  <si>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</si>
  <si>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</si>
  <si>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</si>
  <si>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</si>
  <si>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</si>
  <si>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</si>
  <si>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</si>
  <si>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</si>
  <si>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</si>
  <si>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</si>
  <si>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</si>
  <si>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</si>
  <si>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</si>
  <si>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</si>
  <si>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</si>
  <si>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</si>
  <si>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</si>
  <si>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</si>
  <si>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</si>
  <si>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</si>
  <si>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</si>
  <si>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</si>
  <si>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</si>
  <si>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</si>
  <si>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</si>
  <si>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</si>
  <si>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</si>
  <si>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</si>
  <si>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</si>
  <si>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</si>
  <si>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</si>
  <si>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</si>
  <si>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</si>
  <si>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</si>
  <si>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</si>
  <si>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</si>
  <si>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</si>
  <si>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</si>
  <si>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</si>
  <si>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</si>
  <si>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</si>
  <si>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</si>
  <si>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</si>
  <si>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</si>
  <si>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</si>
  <si>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</si>
  <si>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</si>
  <si>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</si>
  <si>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</si>
  <si>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</si>
  <si>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</si>
  <si>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</si>
  <si>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</si>
  <si>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</si>
  <si>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</si>
  <si>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</si>
  <si>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</si>
  <si>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</si>
  <si>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</si>
  <si>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</si>
  <si>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</si>
  <si>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</si>
  <si>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</si>
  <si>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</si>
  <si>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</si>
  <si>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</si>
  <si>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</si>
  <si>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</si>
  <si>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</si>
  <si>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</si>
  <si>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</si>
  <si>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</si>
  <si>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</si>
  <si>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</si>
  <si>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</si>
  <si>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</si>
  <si>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</si>
  <si>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</si>
  <si>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</si>
  <si>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</si>
  <si>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</si>
  <si>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</si>
  <si>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</si>
  <si>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</si>
  <si>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</si>
  <si>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</si>
  <si>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</si>
  <si>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</si>
  <si>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</si>
  <si>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</si>
  <si>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</si>
  <si>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</si>
  <si>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</si>
  <si>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</si>
  <si>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</si>
  <si>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</si>
  <si>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</si>
  <si>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</si>
  <si>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</si>
  <si>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</si>
  <si>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</si>
  <si>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</si>
  <si>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</si>
  <si>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</si>
  <si>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</si>
  <si>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</si>
  <si>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</si>
  <si>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</si>
  <si>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</si>
  <si>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</si>
  <si>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</si>
  <si>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</si>
  <si>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</si>
  <si>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</si>
  <si>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</si>
  <si>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</si>
  <si>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</si>
  <si>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</si>
  <si>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</si>
  <si>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</si>
  <si>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</si>
  <si>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</si>
  <si>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</si>
  <si>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</si>
  <si>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</si>
  <si>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</si>
  <si>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</si>
  <si>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</si>
  <si>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</si>
  <si>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</si>
  <si>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</si>
  <si>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</si>
  <si>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</si>
  <si>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</si>
  <si>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</si>
  <si>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</si>
  <si>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</si>
  <si>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</si>
  <si>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</si>
  <si>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</si>
  <si>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</si>
  <si>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</si>
  <si>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</si>
  <si>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</si>
  <si>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</si>
  <si>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</si>
  <si>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</si>
  <si>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</si>
  <si>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</si>
  <si>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</si>
  <si>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</si>
  <si>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</si>
  <si>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</si>
  <si>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</si>
  <si>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</si>
  <si>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</si>
  <si>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</si>
  <si>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</si>
  <si>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</si>
  <si>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</si>
  <si>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</si>
  <si>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</si>
  <si>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</si>
  <si>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</si>
  <si>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</si>
  <si>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</si>
  <si>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</si>
  <si>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</si>
  <si>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</si>
  <si>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</si>
  <si>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</si>
  <si>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</si>
  <si>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</si>
  <si>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</si>
  <si>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</si>
  <si>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</si>
  <si>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</si>
  <si>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</si>
  <si>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</si>
  <si>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</si>
  <si>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</si>
  <si>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</si>
  <si>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</si>
  <si>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</si>
  <si>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</si>
  <si>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</si>
  <si>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</si>
  <si>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</si>
  <si>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</si>
  <si>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</si>
  <si>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</si>
  <si>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</si>
  <si>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</si>
  <si>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</si>
  <si>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</si>
  <si>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</si>
  <si>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</si>
  <si>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</si>
  <si>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</si>
  <si>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</si>
  <si>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</si>
  <si>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</si>
  <si>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</si>
  <si>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</si>
  <si>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</si>
  <si>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</si>
  <si>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</si>
  <si>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</si>
  <si>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</si>
  <si>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</si>
  <si>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</si>
  <si>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</si>
  <si>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</si>
  <si>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</si>
  <si>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</si>
  <si>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</si>
  <si>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</si>
  <si>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</si>
  <si>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</si>
  <si>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</si>
  <si>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</si>
  <si>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</si>
  <si>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</si>
  <si>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</si>
  <si>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</si>
  <si>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</si>
  <si>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</si>
  <si>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</si>
  <si>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</si>
  <si>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</si>
  <si>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</si>
  <si>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</si>
  <si>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</si>
  <si>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</si>
  <si>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</si>
  <si>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</si>
  <si>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</si>
  <si>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</si>
  <si>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</si>
  <si>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</si>
  <si>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</si>
  <si>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</si>
  <si>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</si>
  <si>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</si>
  <si>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</si>
  <si>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</si>
  <si>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</si>
  <si>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</si>
  <si>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</si>
  <si>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</si>
  <si>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</si>
  <si>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</si>
  <si>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</si>
  <si>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</si>
  <si>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</si>
  <si>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</si>
  <si>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</si>
  <si>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</si>
  <si>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</si>
  <si>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</si>
  <si>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</si>
  <si>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</si>
  <si>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</si>
  <si>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</si>
  <si>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</si>
  <si>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</si>
  <si>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</si>
  <si>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</si>
  <si>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</si>
  <si>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</si>
  <si>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</si>
  <si>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</si>
  <si>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</si>
  <si>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</si>
  <si>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</si>
  <si>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</si>
  <si>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</si>
  <si>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</si>
  <si>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</si>
  <si>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</si>
  <si>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</si>
  <si>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</si>
  <si>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</si>
  <si>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</si>
  <si>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</si>
  <si>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</si>
  <si>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</si>
  <si>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</si>
  <si>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</si>
  <si>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</si>
  <si>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</si>
  <si>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</si>
  <si>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</si>
  <si>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</si>
  <si>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</si>
  <si>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</si>
  <si>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</si>
  <si>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</si>
  <si>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</si>
  <si>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</si>
  <si>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</si>
  <si>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</si>
  <si>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</si>
  <si>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</si>
  <si>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</si>
  <si>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</si>
  <si>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</si>
  <si>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</si>
  <si>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</si>
  <si>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</si>
  <si>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</si>
  <si>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</si>
  <si>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</si>
  <si>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</si>
  <si>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</si>
  <si>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</si>
  <si>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</si>
  <si>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</si>
  <si>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</si>
  <si>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</si>
  <si>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</si>
  <si>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</si>
  <si>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</si>
  <si>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</si>
  <si>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</si>
  <si>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</si>
  <si>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</si>
  <si>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</si>
  <si>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</si>
  <si>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</si>
  <si>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</si>
  <si>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</si>
  <si>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</si>
  <si>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</si>
  <si>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</si>
  <si>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</si>
  <si>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</si>
  <si>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</si>
  <si>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</si>
  <si>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</si>
  <si>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</si>
  <si>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</si>
  <si>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</si>
  <si>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</si>
  <si>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</si>
  <si>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</si>
  <si>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</si>
  <si>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</si>
  <si>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</si>
  <si>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</si>
  <si>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</si>
  <si>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</si>
  <si>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</si>
  <si>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</si>
  <si>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</si>
  <si>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</si>
  <si>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</si>
  <si>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</si>
  <si>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</si>
  <si>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</si>
  <si>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</si>
  <si>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</si>
  <si>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</si>
  <si>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</si>
  <si>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</si>
  <si>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</si>
  <si>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</si>
  <si>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</si>
  <si>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</si>
  <si>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</si>
  <si>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</si>
  <si>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</si>
  <si>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</si>
  <si>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</si>
  <si>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</si>
  <si>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</si>
  <si>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</si>
  <si>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</si>
  <si>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</si>
  <si>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</si>
  <si>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</si>
  <si>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</si>
  <si>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</si>
  <si>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</si>
  <si>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</si>
  <si>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</si>
  <si>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</si>
  <si>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</si>
  <si>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</si>
  <si>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</si>
  <si>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</si>
  <si>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</si>
  <si>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</si>
  <si>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</si>
  <si>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</si>
  <si>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</si>
  <si>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</si>
  <si>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</si>
  <si>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</si>
  <si>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</si>
  <si>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</si>
  <si>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</si>
  <si>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</si>
  <si>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</si>
  <si>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</si>
  <si>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</si>
  <si>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</si>
  <si>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</si>
  <si>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</si>
  <si>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</si>
  <si>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</si>
  <si>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</si>
  <si>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</si>
  <si>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</si>
  <si>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</si>
  <si>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</si>
  <si>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</si>
  <si>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</si>
  <si>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</si>
  <si>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</si>
  <si>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</si>
  <si>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</si>
  <si>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</si>
  <si>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</si>
  <si>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</si>
  <si>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</si>
  <si>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</si>
  <si>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</si>
  <si>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</si>
  <si>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</si>
  <si>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</si>
  <si>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</si>
  <si>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</si>
  <si>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</si>
  <si>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</si>
  <si>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</si>
  <si>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</si>
  <si>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</si>
  <si>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</si>
  <si>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</si>
  <si>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</si>
  <si>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</si>
  <si>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</si>
  <si>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</si>
  <si>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</si>
  <si>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</si>
  <si>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</si>
  <si>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</si>
  <si>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</si>
  <si>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</si>
  <si>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</si>
  <si>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</si>
  <si>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</si>
  <si>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</si>
  <si>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</si>
  <si>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</si>
  <si>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</si>
  <si>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</si>
  <si>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</si>
  <si>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</si>
  <si>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</si>
  <si>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</si>
  <si>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</si>
  <si>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</si>
  <si>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</si>
  <si>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</si>
  <si>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</si>
  <si>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</si>
  <si>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</si>
  <si>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</si>
  <si>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</si>
  <si>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</si>
  <si>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</si>
  <si>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</si>
  <si>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</si>
  <si>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</si>
  <si>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</si>
  <si>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</si>
  <si>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</si>
  <si>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</si>
  <si>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</si>
  <si>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</si>
  <si>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</si>
  <si>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</si>
  <si>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</si>
  <si>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</si>
  <si>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</si>
  <si>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</si>
  <si>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</si>
  <si>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</si>
  <si>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</si>
  <si>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</si>
  <si>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</si>
  <si>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</si>
  <si>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</si>
  <si>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</si>
  <si>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</si>
  <si>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</si>
  <si>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</si>
  <si>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</si>
  <si>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</si>
  <si>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</si>
  <si>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</si>
  <si>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</si>
  <si>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</si>
  <si>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</si>
  <si>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</si>
  <si>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</si>
  <si>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</si>
  <si>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</si>
  <si>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</si>
  <si>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</si>
  <si>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</si>
  <si>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</si>
  <si>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</si>
  <si>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</si>
  <si>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</si>
  <si>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</si>
  <si>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</si>
  <si>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</si>
  <si>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</si>
  <si>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</si>
  <si>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</si>
  <si>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</si>
  <si>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</si>
  <si>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</si>
  <si>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</si>
  <si>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</si>
  <si>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</si>
  <si>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</si>
  <si>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</si>
  <si>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</si>
  <si>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</si>
  <si>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</si>
  <si>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</si>
  <si>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</si>
  <si>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</si>
  <si>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</si>
  <si>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</si>
  <si>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</si>
  <si>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</si>
  <si>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</si>
  <si>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</si>
  <si>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</si>
  <si>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</si>
  <si>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</si>
  <si>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</si>
  <si>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</si>
  <si>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</si>
  <si>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</si>
  <si>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</si>
  <si>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</si>
  <si>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</si>
  <si>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</si>
  <si>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</si>
  <si>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</si>
  <si>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</si>
  <si>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</si>
  <si>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</si>
  <si>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</si>
  <si>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</si>
  <si>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</si>
  <si>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</si>
  <si>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</si>
  <si>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</si>
  <si>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</si>
  <si>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</si>
  <si>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</si>
  <si>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</si>
  <si>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</si>
  <si>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</si>
  <si>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</si>
  <si>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</si>
  <si>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</si>
  <si>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</si>
  <si>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</si>
  <si>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</si>
  <si>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</si>
  <si>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</si>
  <si>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</si>
  <si>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</si>
  <si>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</si>
  <si>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</si>
  <si>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</si>
  <si>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</si>
  <si>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</si>
  <si>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</si>
  <si>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</si>
  <si>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</si>
  <si>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</si>
  <si>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</si>
  <si>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</si>
  <si>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</si>
  <si>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</si>
  <si>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</si>
  <si>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</si>
  <si>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</si>
  <si>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</si>
  <si>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</si>
  <si>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</si>
  <si>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</si>
  <si>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</si>
  <si>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</si>
  <si>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</si>
  <si>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</si>
  <si>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</si>
  <si>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</si>
  <si>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</si>
  <si>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</si>
  <si>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</si>
  <si>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</si>
  <si>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</si>
  <si>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</si>
  <si>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</si>
  <si>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</si>
  <si>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</si>
  <si>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</si>
  <si>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</si>
  <si>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</si>
  <si>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</si>
  <si>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</si>
  <si>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</si>
  <si>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</si>
  <si>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</si>
  <si>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</si>
  <si>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</si>
  <si>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</si>
  <si>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</si>
  <si>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</si>
  <si>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</si>
  <si>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</si>
  <si>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</si>
  <si>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</si>
  <si>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</si>
  <si>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</si>
  <si>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</si>
  <si>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</si>
  <si>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</si>
  <si>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</si>
  <si>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</si>
  <si>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</si>
  <si>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</si>
  <si>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</si>
  <si>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</si>
  <si>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</si>
  <si>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</si>
  <si>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</si>
  <si>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</si>
  <si>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</si>
  <si>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</si>
  <si>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</si>
  <si>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</si>
  <si>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</si>
  <si>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</si>
  <si>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</si>
  <si>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</si>
  <si>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</si>
  <si>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</si>
  <si>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</si>
  <si>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</si>
  <si>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</si>
  <si>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</si>
  <si>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</si>
  <si>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</si>
  <si>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</si>
  <si>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</si>
  <si>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</si>
  <si>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</si>
  <si>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</si>
  <si>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</si>
  <si>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</si>
  <si>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</si>
  <si>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</si>
  <si>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</si>
  <si>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</si>
  <si>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</si>
  <si>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</si>
  <si>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</si>
  <si>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</si>
  <si>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</si>
  <si>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</si>
  <si>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</si>
  <si>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</si>
  <si>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</si>
  <si>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</si>
  <si>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</si>
  <si>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</si>
  <si>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</si>
  <si>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</si>
  <si>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</si>
  <si>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</si>
  <si>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</si>
  <si>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</si>
  <si>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</si>
  <si>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</si>
  <si>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</si>
  <si>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</si>
  <si>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</si>
  <si>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</si>
  <si>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</si>
  <si>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</si>
  <si>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</si>
  <si>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</si>
  <si>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</si>
  <si>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</si>
  <si>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</si>
  <si>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</si>
  <si>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</si>
  <si>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</si>
  <si>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</si>
  <si>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</si>
  <si>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</si>
  <si>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</si>
  <si>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</si>
  <si>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</si>
  <si>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</si>
  <si>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</si>
  <si>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</si>
  <si>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</si>
  <si>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</si>
  <si>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</si>
  <si>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</si>
  <si>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</si>
  <si>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</si>
  <si>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</si>
  <si>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</si>
  <si>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</si>
  <si>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</si>
  <si>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</si>
  <si>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</si>
  <si>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</si>
  <si>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</si>
  <si>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</si>
  <si>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</si>
  <si>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</si>
  <si>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</si>
  <si>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</si>
  <si>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</si>
  <si>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</si>
  <si>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</si>
  <si>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</si>
  <si>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</si>
  <si>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</si>
  <si>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</si>
  <si>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</si>
  <si>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</si>
  <si>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</si>
  <si>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</si>
  <si>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</si>
  <si>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</si>
  <si>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</si>
  <si>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</si>
  <si>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</si>
  <si>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</si>
  <si>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</si>
  <si>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</si>
  <si>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</si>
  <si>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</si>
  <si>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</si>
  <si>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</si>
  <si>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</si>
  <si>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</si>
  <si>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</si>
  <si>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</si>
  <si>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</si>
  <si>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</si>
  <si>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</si>
  <si>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</si>
  <si>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</si>
  <si>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</si>
  <si>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</si>
  <si>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</si>
  <si>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</si>
  <si>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</si>
  <si>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</si>
  <si>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</si>
  <si>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</si>
  <si>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</si>
  <si>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</si>
  <si>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</si>
  <si>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</si>
  <si>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</si>
  <si>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</si>
  <si>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</si>
  <si>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</si>
  <si>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</si>
  <si>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</si>
  <si>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</si>
  <si>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</si>
  <si>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</si>
  <si>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</si>
  <si>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</si>
  <si>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</si>
  <si>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</si>
  <si>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</si>
  <si>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</si>
  <si>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</si>
  <si>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</si>
  <si>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</si>
  <si>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</si>
  <si>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</si>
  <si>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</si>
  <si>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</si>
  <si>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</si>
  <si>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</si>
  <si>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</si>
  <si>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</si>
  <si>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</si>
  <si>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</si>
  <si>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</si>
  <si>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</si>
  <si>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</si>
  <si>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</si>
  <si>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</si>
  <si>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</si>
  <si>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</si>
  <si>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</si>
  <si>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</si>
  <si>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</si>
  <si>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</si>
  <si>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</si>
  <si>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</si>
  <si>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</si>
  <si>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</si>
  <si>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</si>
  <si>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</si>
  <si>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</si>
  <si>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</si>
  <si>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</si>
  <si>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</si>
  <si>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</si>
  <si>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</si>
  <si>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</si>
  <si>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</si>
  <si>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</si>
  <si>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</si>
  <si>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</si>
  <si>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</si>
  <si>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</si>
  <si>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</si>
  <si>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</si>
  <si>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</si>
  <si>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</si>
  <si>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</si>
  <si>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</si>
  <si>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</si>
  <si>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</si>
  <si>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</si>
  <si>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</si>
  <si>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</si>
  <si>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</si>
  <si>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</si>
  <si>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</si>
  <si>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</si>
  <si>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</si>
  <si>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</si>
  <si>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</si>
  <si>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</si>
  <si>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</si>
  <si>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</si>
  <si>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</si>
  <si>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</si>
  <si>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</si>
  <si>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</si>
  <si>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</si>
  <si>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</si>
  <si>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</si>
  <si>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</si>
  <si>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</si>
  <si>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</si>
  <si>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</si>
  <si>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</si>
  <si>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</si>
  <si>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</si>
  <si>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</si>
  <si>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</si>
  <si>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</si>
  <si>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</si>
  <si>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</si>
  <si>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</si>
  <si>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</si>
  <si>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</si>
  <si>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</si>
  <si>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</si>
  <si>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</si>
  <si>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</si>
  <si>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</si>
  <si>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</si>
  <si>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</si>
  <si>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</si>
  <si>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</si>
  <si>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</si>
  <si>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</si>
  <si>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</si>
  <si>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</si>
  <si>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</si>
  <si>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</si>
  <si>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</si>
  <si>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</si>
  <si>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</si>
  <si>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</si>
  <si>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</si>
  <si>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</si>
  <si>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</si>
  <si>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</si>
  <si>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</si>
  <si>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</si>
  <si>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</si>
  <si>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</si>
  <si>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</si>
  <si>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</si>
  <si>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</si>
  <si>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</si>
  <si>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</si>
  <si>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</si>
  <si>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</si>
  <si>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</si>
  <si>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</si>
  <si>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</si>
  <si>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</si>
  <si>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</si>
  <si>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</si>
  <si>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</si>
  <si>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</si>
  <si>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</si>
  <si>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</si>
  <si>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</si>
  <si>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</si>
  <si>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</si>
  <si>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</si>
  <si>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</si>
  <si>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</si>
  <si>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</si>
  <si>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</si>
  <si>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</si>
  <si>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</si>
  <si>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</si>
  <si>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</si>
  <si>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</si>
  <si>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</si>
  <si>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</si>
  <si>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</si>
  <si>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</si>
  <si>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</si>
  <si>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</si>
  <si>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</si>
  <si>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</si>
  <si>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</si>
  <si>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</si>
  <si>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</si>
  <si>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</si>
  <si>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</si>
  <si>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</si>
  <si>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</si>
  <si>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</si>
  <si>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</si>
  <si>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</si>
  <si>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</si>
  <si>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</si>
  <si>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</si>
  <si>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</si>
  <si>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</si>
  <si>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</si>
  <si>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</si>
  <si>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</si>
  <si>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</si>
  <si>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</si>
  <si>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</si>
  <si>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</si>
  <si>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</si>
  <si>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</si>
  <si>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</si>
  <si>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</si>
  <si>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</si>
  <si>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</si>
  <si>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</si>
  <si>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</si>
  <si>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</si>
  <si>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</si>
  <si>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</si>
  <si>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</si>
  <si>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</si>
  <si>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</si>
  <si>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</si>
  <si>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</si>
  <si>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</si>
  <si>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</si>
  <si>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</si>
  <si>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</si>
  <si>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</si>
  <si>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</si>
  <si>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</si>
  <si>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</si>
  <si>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</si>
  <si>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</si>
  <si>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</si>
  <si>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</si>
  <si>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</si>
  <si>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</si>
  <si>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</si>
  <si>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</si>
  <si>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</si>
  <si>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</si>
  <si>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</si>
  <si>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</si>
  <si>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</si>
  <si>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</si>
  <si>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</si>
  <si>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</si>
  <si>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</si>
  <si>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</si>
  <si>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</si>
  <si>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</si>
  <si>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</si>
  <si>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</si>
  <si>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</si>
  <si>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</si>
  <si>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</si>
  <si>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</si>
  <si>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</si>
  <si>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</si>
  <si>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</si>
  <si>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</si>
  <si>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</si>
  <si>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</si>
  <si>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</si>
  <si>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</si>
  <si>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</si>
  <si>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</si>
  <si>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</si>
  <si>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</si>
  <si>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</si>
  <si>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</si>
  <si>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</si>
  <si>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</si>
  <si>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</si>
  <si>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</si>
  <si>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</si>
  <si>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</si>
  <si>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</si>
  <si>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</si>
  <si>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</si>
  <si>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</si>
  <si>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</si>
  <si>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</si>
  <si>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</si>
  <si>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</si>
  <si>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</si>
  <si>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</si>
  <si>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</si>
  <si>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</si>
  <si>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</si>
  <si>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</si>
  <si>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</si>
  <si>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</si>
  <si>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</si>
  <si>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</si>
  <si>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</si>
  <si>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</si>
  <si>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</si>
  <si>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</si>
  <si>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</si>
  <si>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</si>
  <si>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</si>
  <si>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</si>
  <si>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</si>
  <si>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</si>
  <si>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</si>
  <si>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</si>
  <si>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</si>
  <si>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</si>
  <si>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</si>
  <si>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</si>
  <si>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</si>
  <si>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</si>
  <si>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</si>
  <si>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</si>
  <si>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</si>
  <si>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</si>
  <si>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</si>
  <si>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</si>
  <si>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</si>
  <si>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</si>
  <si>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</si>
  <si>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</si>
  <si>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</si>
  <si>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</si>
  <si>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</si>
  <si>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</si>
  <si>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</si>
  <si>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</si>
  <si>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</si>
  <si>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</si>
  <si>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</si>
  <si>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</si>
  <si>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</si>
  <si>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</si>
  <si>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</si>
  <si>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</si>
  <si>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</si>
  <si>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</si>
  <si>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</si>
  <si>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</si>
  <si>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</si>
  <si>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</si>
  <si>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</si>
  <si>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</si>
  <si>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</si>
  <si>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</si>
  <si>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</si>
  <si>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</si>
  <si>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</si>
  <si>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</si>
  <si>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</si>
  <si>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</si>
  <si>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</si>
  <si>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</si>
  <si>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</si>
  <si>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</si>
  <si>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</si>
  <si>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</si>
  <si>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</si>
  <si>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</si>
  <si>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</si>
  <si>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</si>
  <si>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</si>
  <si>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</si>
  <si>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</si>
  <si>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</si>
  <si>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</si>
  <si>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</si>
  <si>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</si>
  <si>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</si>
  <si>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</si>
  <si>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</si>
  <si>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</si>
  <si>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</si>
  <si>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</si>
  <si>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</si>
  <si>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</si>
  <si>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</si>
  <si>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</si>
  <si>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</si>
  <si>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</si>
  <si>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</si>
  <si>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</si>
  <si>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</si>
  <si>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</si>
  <si>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</si>
  <si>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</si>
  <si>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</si>
  <si>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</si>
  <si>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</si>
  <si>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</si>
  <si>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</si>
  <si>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</si>
  <si>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</si>
  <si>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</si>
  <si>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</si>
  <si>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</si>
  <si>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</si>
  <si>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</si>
  <si>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</si>
  <si>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</si>
  <si>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</si>
  <si>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</si>
  <si>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</si>
  <si>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</si>
  <si>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</si>
  <si>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</si>
  <si>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</si>
  <si>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</si>
  <si>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</si>
  <si>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</si>
  <si>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</si>
  <si>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</si>
  <si>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</si>
  <si>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</si>
  <si>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</si>
  <si>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</si>
  <si>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</si>
  <si>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</si>
  <si>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</si>
  <si>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</si>
  <si>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</si>
  <si>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</si>
  <si>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</si>
  <si>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</si>
  <si>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</si>
  <si>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</si>
  <si>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</si>
  <si>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</si>
  <si>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</si>
  <si>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</si>
  <si>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</si>
  <si>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</si>
  <si>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</si>
  <si>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</si>
  <si>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</si>
  <si>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</si>
  <si>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</si>
  <si>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</si>
  <si>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</si>
  <si>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</si>
  <si>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</si>
  <si>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</si>
  <si>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</si>
  <si>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</si>
  <si>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</si>
  <si>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</si>
  <si>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</si>
  <si>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</si>
  <si>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</si>
  <si>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</si>
  <si>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</si>
  <si>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</si>
  <si>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</si>
  <si>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</si>
  <si>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</si>
  <si>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</si>
  <si>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</si>
  <si>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</si>
  <si>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</si>
  <si>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</si>
  <si>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</si>
  <si>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</si>
  <si>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</si>
  <si>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</si>
  <si>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</si>
  <si>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</si>
  <si>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</si>
  <si>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</si>
  <si>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</si>
  <si>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</si>
  <si>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</si>
  <si>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</si>
  <si>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</si>
  <si>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</si>
  <si>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</si>
  <si>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</si>
  <si>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</si>
  <si>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</si>
  <si>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</si>
  <si>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</si>
  <si>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</si>
  <si>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</si>
  <si>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</si>
  <si>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</si>
  <si>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</si>
  <si>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</si>
  <si>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</si>
  <si>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</si>
  <si>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</si>
  <si>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</si>
  <si>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</si>
  <si>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</si>
  <si>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</si>
  <si>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</si>
  <si>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</si>
  <si>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</si>
  <si>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</si>
  <si>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</si>
  <si>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</si>
  <si>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</si>
  <si>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</si>
  <si>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</si>
  <si>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</si>
  <si>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</si>
  <si>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</si>
  <si>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</si>
  <si>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</si>
  <si>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</si>
  <si>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</si>
  <si>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</si>
  <si>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</si>
  <si>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</si>
  <si>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</si>
  <si>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</si>
  <si>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</si>
  <si>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</si>
  <si>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</si>
  <si>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</si>
  <si>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</si>
  <si>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</si>
  <si>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</si>
  <si>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</si>
  <si>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</si>
  <si>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</si>
  <si>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</si>
  <si>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</si>
  <si>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</si>
  <si>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</si>
  <si>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</si>
  <si>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</si>
  <si>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</si>
  <si>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</si>
  <si>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</si>
  <si>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</si>
  <si>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</si>
  <si>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</si>
  <si>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</si>
  <si>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</si>
  <si>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</si>
  <si>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</si>
  <si>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</si>
  <si>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</si>
  <si>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</si>
  <si>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</si>
  <si>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</si>
  <si>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</si>
  <si>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</si>
  <si>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</si>
  <si>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</si>
  <si>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</si>
  <si>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</si>
  <si>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</si>
  <si>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</si>
  <si>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</si>
  <si>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</si>
  <si>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</si>
  <si>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</si>
  <si>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</si>
  <si>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</si>
  <si>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</si>
  <si>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</si>
  <si>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</si>
  <si>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</si>
  <si>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</si>
  <si>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</si>
  <si>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</si>
  <si>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</si>
  <si>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</si>
  <si>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</si>
  <si>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</si>
  <si>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</si>
  <si>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</si>
  <si>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</si>
  <si>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</si>
  <si>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</si>
  <si>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</si>
  <si>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</si>
  <si>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</si>
  <si>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</si>
  <si>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</si>
  <si>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</si>
  <si>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</si>
  <si>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</si>
  <si>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</si>
  <si>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</si>
  <si>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</si>
  <si>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</si>
  <si>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</si>
  <si>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</si>
  <si>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</si>
  <si>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</si>
  <si>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</si>
  <si>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</si>
  <si>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</si>
  <si>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</si>
  <si>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</si>
  <si>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</si>
  <si>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</si>
  <si>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</si>
  <si>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</si>
  <si>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</si>
  <si>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</si>
  <si>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</si>
  <si>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</si>
  <si>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</si>
  <si>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</si>
  <si>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</si>
  <si>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</si>
  <si>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</si>
  <si>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</si>
  <si>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</si>
  <si>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</si>
  <si>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</si>
  <si>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</si>
  <si>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</si>
  <si>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</si>
  <si>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</si>
  <si>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</si>
  <si>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</si>
  <si>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</si>
  <si>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</si>
  <si>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</si>
  <si>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</si>
  <si>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</si>
  <si>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</si>
  <si>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</si>
  <si>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</si>
  <si>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</si>
  <si>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</si>
  <si>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</si>
  <si>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</si>
  <si>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</si>
  <si>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</si>
  <si>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</si>
  <si>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</si>
  <si>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</si>
  <si>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</si>
  <si>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</si>
  <si>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</si>
  <si>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</si>
  <si>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</si>
  <si>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</si>
  <si>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</si>
  <si>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</si>
  <si>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</si>
  <si>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</si>
  <si>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</si>
  <si>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</si>
  <si>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</si>
  <si>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</si>
  <si>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</si>
  <si>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</si>
  <si>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</si>
  <si>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</si>
  <si>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</si>
  <si>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</si>
  <si>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</si>
  <si>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</si>
  <si>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</si>
  <si>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</si>
  <si>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</si>
  <si>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</si>
  <si>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</si>
  <si>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</si>
  <si>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</si>
  <si>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</si>
  <si>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</si>
  <si>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</si>
  <si>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</si>
  <si>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</si>
  <si>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</si>
  <si>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</si>
  <si>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</si>
  <si>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</si>
  <si>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</si>
  <si>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</si>
  <si>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</si>
  <si>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</si>
  <si>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</si>
  <si>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</si>
  <si>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</si>
  <si>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</si>
  <si>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</si>
  <si>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</si>
  <si>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</si>
  <si>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</si>
  <si>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</si>
  <si>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</si>
  <si>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</si>
  <si>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</si>
  <si>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</si>
  <si>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</si>
  <si>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</si>
  <si>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</si>
  <si>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</si>
  <si>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</si>
  <si>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</si>
  <si>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</si>
  <si>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</si>
  <si>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</si>
  <si>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</si>
  <si>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</si>
  <si>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</si>
  <si>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</si>
  <si>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</si>
  <si>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</si>
  <si>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</si>
  <si>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</si>
  <si>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</si>
  <si>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</si>
  <si>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</si>
  <si>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</si>
  <si>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</si>
  <si>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</si>
  <si>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</si>
  <si>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</si>
  <si>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</si>
  <si>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</si>
  <si>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</si>
  <si>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</si>
  <si>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</si>
  <si>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</si>
  <si>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</si>
  <si>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</si>
  <si>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</si>
  <si>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</si>
  <si>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</si>
  <si>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</si>
  <si>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</si>
  <si>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</si>
  <si>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</si>
  <si>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</si>
  <si>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</si>
  <si>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</si>
  <si>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</si>
  <si>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</si>
  <si>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</si>
  <si>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</si>
  <si>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</si>
  <si>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</si>
  <si>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</si>
  <si>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</si>
  <si>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</si>
  <si>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</si>
  <si>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</si>
  <si>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</si>
  <si>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</si>
  <si>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</si>
  <si>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</si>
  <si>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</si>
  <si>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</si>
  <si>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</si>
  <si>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</si>
  <si>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</si>
  <si>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</si>
  <si>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</si>
  <si>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</si>
  <si>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</si>
  <si>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</si>
  <si>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</si>
  <si>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</si>
  <si>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</si>
  <si>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</si>
  <si>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</si>
  <si>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</si>
  <si>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</si>
  <si>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</si>
  <si>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</si>
  <si>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</si>
  <si>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</si>
  <si>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</si>
  <si>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</si>
  <si>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</si>
  <si>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</si>
  <si>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</si>
  <si>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</si>
  <si>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</si>
  <si>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</si>
  <si>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</si>
  <si>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</si>
  <si>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</si>
  <si>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</si>
  <si>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</si>
  <si>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</si>
  <si>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</si>
  <si>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</si>
  <si>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</si>
  <si>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</si>
  <si>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</si>
  <si>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</si>
  <si>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</si>
  <si>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</si>
  <si>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</si>
  <si>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</si>
  <si>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</si>
  <si>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</si>
  <si>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</si>
  <si>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</si>
  <si>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</si>
  <si>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</si>
  <si>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</si>
  <si>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</si>
  <si>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</si>
  <si>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</si>
  <si>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</si>
  <si>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</si>
  <si>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</si>
  <si>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</si>
  <si>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</si>
  <si>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</si>
  <si>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</si>
  <si>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</si>
  <si>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</si>
  <si>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</si>
  <si>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</si>
  <si>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</si>
  <si>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</si>
  <si>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</si>
  <si>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</si>
  <si>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</si>
  <si>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</si>
  <si>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</si>
  <si>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</si>
  <si>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</si>
  <si>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</si>
  <si>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</si>
  <si>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</si>
  <si>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</si>
  <si>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</si>
  <si>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</si>
  <si>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</si>
  <si>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</si>
  <si>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</si>
  <si>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</si>
  <si>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</si>
  <si>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</si>
  <si>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</si>
  <si>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</si>
  <si>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</si>
  <si>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</si>
  <si>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</si>
  <si>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</si>
  <si>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</si>
  <si>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</si>
  <si>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</si>
  <si>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</si>
  <si>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</si>
  <si>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</si>
  <si>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</si>
  <si>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</si>
  <si>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</si>
  <si>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</si>
  <si>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</si>
  <si>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</si>
  <si>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</si>
  <si>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</si>
  <si>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</si>
  <si>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</si>
  <si>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</si>
  <si>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</si>
  <si>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</si>
  <si>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</si>
  <si>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</si>
  <si>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</si>
  <si>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</si>
  <si>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</si>
  <si>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</si>
  <si>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</si>
  <si>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</si>
  <si>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</si>
  <si>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</si>
  <si>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</si>
  <si>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</si>
  <si>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</si>
  <si>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</si>
  <si>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</si>
  <si>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</si>
  <si>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</si>
  <si>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</si>
  <si>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</si>
  <si>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</si>
  <si>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</si>
  <si>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</si>
  <si>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</si>
  <si>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</si>
  <si>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</si>
  <si>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</si>
  <si>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</si>
  <si>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</si>
  <si>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</si>
  <si>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</si>
  <si>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</si>
  <si>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</si>
  <si>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</si>
  <si>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</si>
  <si>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</si>
  <si>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</si>
  <si>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</si>
  <si>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</si>
  <si>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</si>
  <si>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</si>
  <si>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</si>
  <si>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</si>
  <si>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</si>
  <si>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</si>
  <si>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</si>
  <si>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</si>
  <si>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</si>
  <si>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</si>
  <si>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</si>
  <si>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</si>
  <si>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</si>
  <si>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</si>
  <si>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</si>
  <si>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</si>
  <si>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</si>
  <si>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</si>
  <si>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</si>
  <si>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</si>
  <si>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</si>
  <si>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</si>
  <si>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</si>
  <si>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</si>
  <si>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</si>
  <si>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</si>
  <si>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</si>
  <si>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</si>
  <si>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</si>
  <si>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</si>
  <si>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</si>
  <si>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</si>
  <si>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</si>
  <si>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</si>
  <si>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</si>
  <si>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</si>
  <si>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</si>
  <si>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</si>
  <si>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</si>
  <si>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</si>
  <si>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</si>
  <si>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</si>
  <si>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</si>
  <si>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</si>
  <si>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</si>
  <si>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</si>
  <si>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</si>
  <si>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</si>
  <si>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</si>
  <si>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</si>
  <si>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</si>
  <si>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</si>
  <si>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</si>
  <si>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</si>
  <si>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</si>
  <si>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</si>
  <si>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</si>
  <si>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</si>
  <si>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</si>
  <si>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</si>
  <si>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</si>
  <si>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</si>
  <si>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</si>
  <si>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</si>
  <si>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</si>
  <si>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</si>
  <si>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</si>
  <si>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</si>
  <si>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</si>
  <si>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</si>
  <si>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</si>
  <si>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</si>
  <si>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</si>
  <si>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</si>
  <si>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</si>
  <si>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</si>
  <si>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</si>
  <si>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</si>
  <si>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</si>
  <si>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</si>
  <si>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</si>
  <si>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</si>
  <si>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</si>
  <si>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</si>
  <si>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</si>
  <si>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</si>
  <si>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</si>
  <si>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</si>
  <si>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</si>
  <si>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</si>
  <si>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</si>
  <si>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</si>
  <si>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</si>
  <si>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</si>
  <si>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</si>
  <si>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</si>
  <si>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</si>
  <si>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</si>
  <si>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</si>
  <si>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</si>
  <si>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</si>
  <si>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</si>
  <si>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</si>
  <si>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</si>
  <si>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</si>
  <si>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</si>
  <si>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</si>
  <si>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</si>
  <si>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</si>
  <si>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</si>
  <si>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</si>
  <si>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</si>
  <si>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</si>
  <si>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</si>
  <si>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</si>
  <si>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</si>
  <si>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</si>
  <si>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</si>
  <si>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</si>
  <si>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</si>
  <si>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</si>
  <si>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</si>
  <si>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</si>
  <si>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</si>
  <si>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</si>
  <si>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</si>
  <si>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</si>
  <si>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</si>
  <si>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</si>
  <si>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</si>
  <si>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</si>
  <si>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</si>
  <si>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</si>
  <si>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</si>
  <si>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</si>
  <si>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</si>
  <si>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</si>
  <si>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</si>
  <si>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</si>
  <si>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</si>
  <si>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</si>
  <si>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</si>
  <si>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</si>
  <si>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</si>
  <si>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</si>
  <si>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</si>
  <si>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</si>
  <si>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</si>
  <si>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</si>
  <si>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</si>
  <si>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</si>
  <si>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</si>
  <si>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</si>
  <si>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</si>
  <si>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</si>
  <si>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</si>
  <si>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</si>
  <si>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</si>
  <si>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</si>
  <si>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</si>
  <si>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</si>
  <si>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</si>
  <si>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</si>
  <si>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</si>
  <si>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</si>
  <si>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</si>
  <si>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</si>
  <si>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</si>
  <si>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</si>
  <si>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</si>
  <si>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</si>
  <si>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</si>
  <si>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</si>
  <si>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</si>
  <si>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</si>
  <si>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</si>
  <si>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</si>
  <si>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</si>
  <si>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</si>
  <si>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</si>
  <si>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</si>
  <si>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</si>
  <si>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</si>
  <si>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</si>
  <si>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</si>
  <si>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</si>
  <si>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</si>
  <si>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</si>
  <si>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</si>
  <si>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</si>
  <si>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</si>
  <si>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</si>
  <si>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</si>
  <si>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</si>
  <si>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</si>
  <si>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</si>
  <si>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</si>
  <si>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</si>
  <si>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</si>
  <si>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</si>
  <si>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</si>
  <si>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</si>
  <si>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</si>
  <si>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</si>
  <si>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</si>
  <si>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</si>
  <si>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</si>
  <si>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</si>
  <si>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</si>
  <si>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</si>
  <si>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</si>
  <si>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</si>
  <si>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</si>
  <si>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</si>
  <si>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</si>
  <si>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</si>
  <si>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</si>
  <si>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</si>
  <si>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</si>
  <si>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</si>
  <si>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</si>
  <si>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</si>
  <si>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</si>
  <si>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</si>
  <si>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</si>
  <si>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</si>
  <si>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</si>
  <si>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</si>
  <si>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</si>
  <si>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</si>
  <si>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</si>
  <si>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</si>
  <si>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</si>
  <si>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</si>
  <si>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</si>
  <si>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</si>
  <si>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</si>
  <si>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</si>
  <si>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</si>
  <si>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</si>
  <si>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</si>
  <si>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</si>
  <si>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</si>
  <si>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</si>
  <si>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</si>
  <si>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</si>
  <si>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</si>
  <si>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</si>
  <si>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</si>
  <si>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</si>
  <si>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</si>
  <si>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</si>
  <si>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</si>
  <si>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</si>
  <si>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</si>
  <si>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</si>
  <si>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</si>
  <si>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</si>
  <si>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</si>
  <si>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</si>
  <si>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</si>
  <si>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</si>
  <si>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</si>
  <si>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</si>
  <si>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</si>
  <si>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</si>
  <si>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</si>
  <si>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</si>
  <si>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</si>
  <si>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</si>
  <si>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</si>
  <si>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</si>
  <si>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</si>
  <si>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</si>
  <si>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</si>
  <si>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</si>
  <si>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</si>
  <si>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</si>
  <si>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</si>
  <si>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</si>
  <si>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</si>
  <si>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</si>
  <si>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</si>
  <si>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</si>
  <si>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</si>
  <si>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</si>
  <si>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</si>
  <si>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</si>
  <si>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</si>
  <si>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</si>
  <si>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</si>
  <si>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</si>
  <si>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</si>
  <si>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</si>
  <si>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</si>
  <si>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</si>
  <si>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</si>
  <si>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</si>
  <si>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</si>
  <si>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</si>
  <si>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</si>
  <si>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</si>
  <si>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</si>
  <si>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</si>
  <si>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</si>
  <si>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</si>
  <si>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</si>
  <si>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</si>
  <si>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</si>
  <si>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</si>
  <si>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</si>
  <si>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</si>
  <si>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</si>
  <si>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</si>
  <si>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</si>
  <si>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</si>
  <si>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</si>
  <si>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</si>
  <si>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</si>
  <si>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</si>
  <si>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</si>
  <si>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</si>
  <si>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</si>
  <si>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</si>
  <si>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</si>
  <si>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</si>
  <si>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</si>
  <si>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</si>
  <si>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</si>
  <si>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</si>
  <si>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</si>
  <si>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</si>
  <si>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</si>
  <si>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</si>
  <si>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</si>
  <si>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</si>
  <si>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</si>
  <si>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</si>
  <si>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</si>
  <si>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</si>
  <si>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</si>
  <si>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</si>
  <si>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</si>
  <si>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</si>
  <si>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</si>
  <si>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</si>
  <si>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</si>
  <si>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</si>
  <si>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</si>
  <si>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</si>
  <si>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</si>
  <si>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</si>
  <si>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</si>
  <si>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</si>
  <si>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</si>
  <si>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</si>
  <si>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</si>
  <si>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</si>
  <si>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</si>
  <si>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</si>
  <si>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</si>
  <si>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</si>
  <si>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</si>
  <si>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</si>
  <si>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</si>
  <si>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</si>
  <si>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</si>
  <si>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</si>
  <si>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</si>
  <si>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</si>
  <si>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</si>
  <si>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</si>
  <si>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</si>
  <si>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</si>
  <si>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</si>
  <si>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</si>
  <si>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</si>
  <si>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</si>
  <si>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</si>
  <si>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</si>
  <si>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</si>
  <si>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</si>
  <si>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</si>
  <si>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</si>
  <si>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</si>
  <si>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</si>
  <si>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</si>
  <si>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</si>
  <si>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</si>
  <si>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</si>
  <si>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</si>
  <si>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</si>
  <si>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</si>
  <si>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</si>
  <si>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</si>
  <si>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</si>
  <si>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</si>
  <si>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</si>
  <si>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</si>
  <si>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</si>
  <si>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</si>
  <si>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</si>
  <si>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</si>
  <si>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</si>
  <si>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</si>
  <si>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</si>
  <si>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</si>
  <si>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</si>
  <si>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</si>
  <si>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</si>
  <si>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</si>
  <si>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</si>
  <si>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</si>
  <si>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</si>
  <si>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</si>
  <si>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</si>
  <si>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</si>
  <si>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</si>
  <si>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</si>
  <si>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</si>
  <si>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</si>
  <si>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</si>
  <si>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</si>
  <si>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</si>
  <si>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</si>
  <si>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</si>
  <si>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</si>
  <si>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</si>
  <si>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</si>
  <si>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</si>
  <si>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</si>
  <si>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</si>
  <si>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</si>
  <si>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</si>
  <si>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</si>
  <si>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</si>
  <si>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</si>
  <si>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</si>
  <si>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</si>
  <si>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</si>
  <si>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</si>
  <si>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</si>
  <si>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</si>
  <si>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</si>
  <si>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</si>
  <si>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</si>
  <si>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</si>
  <si>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</si>
  <si>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</si>
  <si>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</si>
  <si>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</si>
  <si>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</si>
  <si>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</si>
  <si>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</si>
  <si>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</si>
  <si>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</si>
  <si>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</si>
  <si>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</si>
  <si>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</si>
  <si>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</si>
  <si>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</si>
  <si>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</si>
  <si>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</si>
  <si>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</si>
  <si>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</si>
  <si>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</si>
  <si>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</si>
  <si>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</si>
  <si>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</si>
  <si>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</si>
  <si>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</si>
  <si>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</si>
  <si>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</si>
  <si>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</si>
  <si>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</si>
  <si>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</si>
  <si>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</si>
  <si>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</si>
  <si>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</si>
  <si>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</si>
  <si>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</si>
  <si>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</si>
  <si>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</si>
  <si>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</si>
  <si>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</si>
  <si>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</si>
  <si>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</si>
  <si>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</si>
  <si>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</si>
  <si>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</si>
  <si>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</si>
  <si>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</si>
  <si>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</si>
  <si>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</si>
  <si>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</si>
  <si>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</si>
  <si>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</si>
  <si>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</si>
  <si>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</si>
  <si>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</si>
  <si>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</si>
  <si>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</si>
  <si>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</si>
  <si>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</si>
  <si>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</si>
  <si>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</si>
  <si>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</si>
  <si>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</si>
  <si>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</si>
  <si>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</si>
  <si>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</si>
  <si>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</si>
  <si>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</si>
  <si>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</si>
  <si>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</si>
  <si>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</si>
  <si>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</si>
  <si>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</si>
  <si>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</si>
  <si>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</si>
  <si>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</si>
  <si>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</si>
  <si>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</si>
  <si>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</si>
  <si>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</si>
  <si>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</si>
  <si>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</si>
  <si>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</si>
  <si>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</si>
  <si>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</si>
  <si>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</si>
  <si>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</si>
  <si>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</si>
  <si>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</si>
  <si>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</si>
  <si>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</si>
  <si>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</si>
  <si>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</si>
  <si>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</si>
  <si>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</si>
  <si>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</si>
  <si>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</si>
  <si>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</si>
  <si>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</si>
  <si>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</si>
  <si>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</si>
  <si>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</si>
  <si>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</si>
  <si>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</si>
  <si>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</si>
  <si>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</si>
  <si>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</si>
  <si>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</si>
  <si>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</si>
  <si>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</si>
  <si>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</si>
  <si>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</si>
  <si>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</si>
  <si>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</si>
  <si>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</si>
  <si>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</si>
  <si>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</si>
  <si>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</si>
  <si>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</si>
  <si>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</si>
  <si>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</si>
  <si>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</si>
  <si>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</si>
  <si>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</si>
  <si>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</si>
  <si>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</si>
  <si>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</si>
  <si>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</si>
  <si>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</si>
  <si>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</si>
  <si>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</si>
  <si>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</si>
  <si>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</si>
  <si>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</si>
  <si>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</si>
  <si>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</si>
  <si>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</si>
  <si>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</si>
  <si>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</si>
  <si>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</si>
  <si>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</si>
  <si>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</si>
  <si>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</si>
  <si>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</si>
  <si>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</si>
  <si>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</si>
  <si>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</si>
  <si>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</si>
  <si>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</si>
  <si>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</si>
  <si>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</si>
  <si>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</si>
  <si>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</si>
  <si>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</si>
  <si>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</si>
  <si>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</si>
  <si>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</si>
  <si>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</si>
  <si>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</si>
  <si>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</si>
  <si>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</si>
  <si>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</si>
  <si>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</si>
  <si>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</si>
  <si>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</si>
  <si>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</si>
  <si>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</si>
  <si>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</si>
  <si>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</si>
  <si>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</si>
  <si>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</si>
  <si>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</si>
  <si>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</si>
  <si>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</si>
  <si>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</si>
  <si>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</si>
  <si>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</si>
  <si>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</si>
  <si>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</si>
  <si>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</si>
  <si>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</si>
  <si>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</si>
  <si>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</si>
  <si>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</si>
  <si>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</si>
  <si>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</si>
  <si>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</si>
  <si>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</si>
  <si>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</si>
  <si>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</si>
  <si>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</si>
  <si>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</si>
  <si>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</si>
  <si>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</si>
  <si>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</si>
  <si>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</si>
  <si>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</si>
  <si>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</si>
  <si>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</si>
  <si>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</si>
  <si>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</si>
  <si>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</si>
  <si>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</si>
  <si>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</si>
  <si>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</si>
  <si>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</si>
  <si>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</si>
  <si>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</si>
  <si>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</si>
  <si>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</si>
  <si>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</si>
  <si>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</si>
  <si>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</si>
  <si>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</si>
  <si>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</si>
  <si>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</si>
  <si>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</si>
  <si>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</si>
  <si>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</si>
  <si>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</si>
  <si>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</si>
  <si>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</si>
  <si>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</si>
  <si>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</si>
  <si>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</si>
  <si>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</si>
  <si>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</si>
  <si>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</si>
  <si>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</si>
  <si>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</si>
  <si>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</si>
  <si>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</si>
  <si>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</si>
  <si>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</si>
  <si>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</si>
  <si>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</si>
  <si>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</si>
  <si>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</si>
  <si>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</si>
  <si>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</si>
  <si>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</si>
  <si>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</si>
  <si>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</si>
  <si>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</si>
  <si>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</si>
  <si>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</si>
  <si>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</si>
  <si>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</si>
  <si>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</si>
  <si>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</si>
  <si>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</si>
  <si>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</si>
  <si>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</si>
  <si>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</si>
  <si>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</si>
  <si>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</si>
  <si>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</si>
  <si>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</si>
  <si>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</si>
  <si>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</si>
  <si>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</si>
  <si>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</si>
  <si>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</si>
  <si>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</si>
  <si>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</si>
  <si>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</si>
  <si>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</si>
  <si>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</si>
  <si>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</si>
  <si>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</si>
  <si>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</si>
  <si>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</si>
  <si>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</si>
  <si>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</si>
  <si>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</si>
  <si>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</si>
  <si>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</si>
  <si>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</si>
  <si>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</si>
  <si>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</si>
  <si>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</si>
  <si>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</si>
  <si>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</si>
  <si>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</si>
  <si>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</si>
  <si>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</si>
  <si>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</si>
  <si>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</si>
  <si>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</si>
  <si>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</si>
  <si>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</si>
  <si>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</si>
  <si>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</si>
  <si>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</si>
  <si>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</si>
  <si>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</si>
  <si>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</si>
  <si>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</si>
  <si>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</si>
  <si>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</si>
  <si>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</si>
  <si>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</si>
  <si>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</si>
  <si>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</si>
  <si>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</si>
  <si>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</si>
  <si>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</si>
  <si>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</si>
  <si>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</si>
  <si>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</si>
  <si>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</si>
  <si>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</si>
  <si>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</si>
  <si>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</si>
  <si>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</si>
  <si>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</si>
  <si>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</si>
  <si>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</si>
  <si>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</si>
  <si>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</si>
  <si>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</si>
  <si>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</si>
  <si>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</si>
  <si>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</si>
  <si>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</si>
  <si>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</si>
  <si>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</si>
  <si>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</si>
  <si>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</si>
  <si>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</si>
  <si>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</si>
  <si>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</si>
  <si>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</si>
  <si>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</si>
  <si>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</si>
  <si>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</si>
  <si>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</si>
  <si>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</si>
  <si>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</si>
  <si>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</si>
  <si>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</si>
  <si>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</si>
  <si>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</si>
  <si>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</si>
  <si>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</si>
  <si>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</si>
  <si>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</si>
  <si>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</si>
  <si>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</si>
  <si>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</si>
  <si>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</si>
  <si>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</si>
  <si>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</si>
  <si>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</si>
  <si>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</si>
  <si>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</si>
  <si>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</si>
  <si>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</si>
  <si>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</si>
  <si>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</si>
  <si>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</si>
  <si>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</si>
  <si>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</si>
  <si>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</si>
  <si>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</si>
  <si>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</si>
  <si>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</si>
  <si>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</si>
  <si>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</si>
  <si>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</si>
  <si>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</si>
  <si>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</si>
  <si>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</si>
  <si>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</si>
  <si>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</si>
  <si>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</si>
  <si>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</si>
  <si>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</si>
  <si>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</si>
  <si>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</si>
  <si>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</si>
  <si>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</si>
  <si>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</si>
  <si>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</si>
  <si>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</si>
  <si>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</si>
  <si>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</si>
  <si>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</si>
  <si>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</si>
  <si>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</si>
  <si>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</si>
  <si>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</si>
  <si>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</si>
  <si>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</si>
  <si>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</si>
  <si>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</si>
  <si>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</si>
  <si>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</si>
  <si>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</si>
  <si>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</si>
  <si>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</si>
  <si>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</si>
  <si>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</si>
  <si>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</si>
  <si>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</si>
  <si>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</si>
  <si>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</si>
  <si>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</si>
  <si>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</si>
  <si>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</si>
  <si>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</si>
  <si>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</si>
  <si>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</si>
  <si>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</si>
  <si>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</si>
  <si>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</si>
  <si>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</si>
  <si>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</si>
  <si>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</si>
  <si>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</si>
  <si>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</si>
  <si>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</si>
  <si>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</si>
  <si>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</si>
  <si>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</si>
  <si>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</si>
  <si>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</si>
  <si>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</si>
  <si>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</si>
  <si>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</si>
  <si>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</si>
  <si>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</si>
  <si>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</si>
  <si>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</si>
  <si>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</si>
  <si>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</si>
  <si>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</si>
  <si>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</si>
  <si>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</si>
  <si>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</si>
  <si>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</si>
  <si>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</si>
  <si>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</si>
  <si>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</si>
  <si>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</si>
  <si>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</si>
  <si>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</si>
  <si>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</si>
  <si>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</si>
  <si>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</si>
  <si>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</si>
  <si>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</si>
  <si>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</si>
  <si>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</si>
  <si>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</si>
  <si>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</si>
  <si>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</si>
  <si>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</si>
  <si>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</si>
  <si>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</si>
  <si>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</si>
  <si>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</si>
  <si>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</si>
  <si>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</si>
  <si>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</si>
  <si>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</si>
  <si>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</si>
  <si>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</si>
  <si>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</si>
  <si>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</si>
  <si>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</si>
  <si>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</si>
  <si>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</si>
  <si>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</si>
  <si>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</si>
  <si>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</si>
  <si>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</si>
  <si>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</si>
  <si>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</si>
  <si>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</si>
  <si>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</si>
  <si>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</si>
  <si>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</si>
  <si>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</si>
  <si>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</si>
  <si>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</si>
  <si>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</si>
  <si>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</si>
  <si>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</si>
  <si>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</si>
  <si>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</si>
  <si>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</si>
  <si>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</si>
  <si>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</si>
  <si>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</si>
  <si>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</si>
  <si>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</si>
  <si>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</si>
  <si>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</si>
  <si>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</si>
  <si>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</si>
  <si>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</si>
  <si>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</si>
  <si>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</si>
  <si>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</si>
  <si>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</si>
  <si>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</si>
  <si>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</si>
  <si>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</si>
  <si>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</si>
  <si>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</si>
  <si>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</si>
  <si>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</si>
  <si>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</si>
  <si>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</si>
  <si>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</si>
  <si>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</si>
  <si>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</si>
  <si>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</si>
  <si>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</si>
  <si>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</si>
  <si>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</si>
  <si>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</si>
  <si>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</si>
  <si>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</si>
  <si>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</si>
  <si>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</si>
  <si>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</si>
  <si>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</si>
  <si>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</si>
  <si>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</si>
  <si>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</si>
  <si>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</si>
  <si>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</si>
  <si>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</si>
  <si>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</si>
  <si>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</si>
  <si>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</si>
  <si>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</si>
  <si>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</si>
  <si>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</si>
  <si>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</si>
  <si>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</si>
  <si>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</si>
  <si>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</si>
  <si>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</si>
  <si>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</si>
  <si>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</si>
  <si>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</si>
  <si>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</si>
  <si>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</si>
  <si>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</si>
  <si>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</si>
  <si>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</si>
  <si>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</si>
  <si>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</si>
  <si>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</si>
  <si>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</si>
  <si>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</si>
  <si>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</si>
  <si>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</si>
  <si>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</si>
  <si>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</si>
  <si>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</si>
  <si>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</si>
  <si>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</si>
  <si>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</si>
  <si>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</si>
  <si>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</si>
  <si>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</si>
  <si>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</si>
  <si>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</si>
  <si>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</si>
  <si>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</si>
  <si>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</si>
  <si>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</si>
  <si>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</si>
  <si>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</si>
  <si>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</si>
  <si>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</si>
  <si>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</si>
  <si>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</si>
  <si>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</si>
  <si>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</si>
  <si>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</si>
  <si>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</si>
  <si>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</si>
  <si>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</si>
  <si>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</si>
  <si>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</si>
  <si>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</si>
  <si>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</si>
  <si>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</si>
  <si>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</si>
  <si>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</si>
  <si>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</si>
  <si>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</si>
  <si>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</si>
  <si>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</si>
  <si>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</si>
  <si>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</si>
  <si>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</si>
  <si>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</si>
  <si>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</si>
  <si>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</si>
  <si>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</si>
  <si>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</si>
  <si>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</si>
  <si>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</si>
  <si>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</si>
  <si>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</si>
  <si>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</si>
  <si>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</si>
  <si>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</si>
  <si>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</si>
  <si>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</si>
  <si>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</si>
  <si>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</si>
  <si>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</si>
  <si>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</si>
  <si>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</si>
  <si>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</si>
  <si>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</si>
  <si>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</si>
  <si>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</si>
  <si>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</si>
  <si>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</si>
  <si>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</si>
  <si>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</si>
  <si>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</si>
  <si>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</si>
  <si>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</si>
  <si>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</si>
  <si>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</si>
  <si>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</si>
  <si>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</si>
  <si>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</si>
  <si>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</si>
  <si>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</si>
  <si>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</si>
  <si>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</si>
  <si>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</si>
  <si>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</si>
  <si>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</si>
  <si>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</si>
  <si>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</si>
  <si>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</si>
  <si>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</si>
  <si>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</si>
  <si>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</si>
  <si>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</si>
  <si>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</si>
  <si>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</si>
  <si>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</si>
  <si>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</si>
  <si>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</si>
  <si>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</si>
  <si>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</si>
  <si>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</si>
  <si>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</si>
  <si>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</si>
  <si>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</si>
  <si>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</si>
  <si>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</si>
  <si>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</si>
  <si>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</si>
  <si>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</si>
  <si>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</si>
  <si>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</si>
  <si>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</si>
  <si>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</si>
  <si>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</si>
  <si>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</si>
  <si>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</si>
  <si>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</si>
  <si>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</si>
  <si>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</si>
  <si>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</si>
  <si>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</si>
  <si>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</si>
  <si>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</si>
  <si>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</si>
  <si>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</si>
  <si>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</si>
  <si>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</si>
  <si>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</si>
  <si>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</si>
  <si>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</si>
  <si>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</si>
  <si>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</si>
  <si>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</si>
  <si>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</si>
  <si>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</si>
  <si>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</si>
  <si>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</si>
  <si>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</si>
  <si>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</si>
  <si>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</si>
  <si>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</si>
  <si>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</si>
  <si>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</si>
  <si>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</si>
  <si>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</si>
  <si>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</si>
  <si>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</si>
  <si>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</si>
  <si>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</si>
  <si>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</si>
  <si>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</si>
  <si>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</si>
  <si>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</si>
  <si>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</si>
  <si>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</si>
  <si>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</si>
  <si>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</si>
  <si>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</si>
  <si>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</si>
  <si>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</si>
  <si>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</si>
  <si>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</si>
  <si>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</si>
  <si>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</si>
  <si>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</si>
  <si>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</si>
  <si>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</si>
  <si>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</si>
  <si>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</si>
  <si>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</si>
  <si>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</si>
  <si>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</si>
  <si>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</si>
  <si>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</si>
  <si>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</si>
  <si>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</si>
  <si>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</si>
  <si>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</si>
  <si>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</si>
  <si>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</si>
  <si>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</si>
  <si>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</si>
  <si>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</si>
  <si>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</si>
  <si>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</si>
  <si>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</si>
  <si>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</si>
  <si>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</si>
  <si>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</si>
  <si>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</si>
  <si>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</si>
  <si>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</si>
  <si>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</si>
  <si>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</si>
  <si>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</si>
  <si>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</si>
  <si>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</si>
  <si>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</si>
  <si>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</si>
  <si>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</si>
  <si>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</si>
  <si>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</si>
  <si>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</si>
  <si>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</si>
  <si>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</si>
  <si>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</si>
  <si>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</si>
  <si>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</si>
  <si>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</si>
  <si>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</si>
  <si>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</si>
  <si>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</si>
  <si>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</si>
  <si>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</si>
  <si>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</si>
  <si>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</si>
  <si>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</si>
  <si>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</si>
  <si>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</si>
  <si>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</si>
  <si>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</si>
  <si>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</si>
  <si>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</si>
  <si>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</si>
  <si>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</si>
  <si>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</si>
  <si>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</si>
  <si>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</si>
  <si>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</si>
  <si>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</si>
  <si>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</si>
  <si>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</si>
  <si>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</si>
  <si>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</si>
  <si>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</si>
  <si>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</si>
  <si>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</si>
  <si>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</si>
  <si>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</si>
  <si>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</si>
  <si>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</si>
  <si>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</si>
  <si>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</si>
  <si>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</si>
  <si>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</si>
  <si>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</si>
  <si>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</si>
  <si>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</si>
  <si>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</si>
  <si>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</si>
  <si>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</si>
  <si>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</si>
  <si>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</si>
  <si>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</si>
  <si>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</si>
  <si>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</si>
  <si>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</si>
  <si>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</si>
  <si>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</si>
  <si>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</si>
  <si>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</si>
  <si>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</si>
  <si>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</si>
  <si>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</si>
  <si>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</si>
  <si>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</si>
  <si>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</si>
  <si>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</si>
  <si>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</si>
  <si>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</si>
  <si>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</si>
  <si>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</si>
  <si>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</si>
  <si>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</si>
  <si>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</si>
  <si>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</si>
  <si>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</si>
  <si>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</si>
  <si>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</si>
  <si>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</si>
  <si>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</si>
  <si>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</si>
  <si>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</si>
  <si>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</si>
  <si>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</si>
  <si>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</si>
  <si>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</si>
  <si>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</si>
  <si>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</si>
  <si>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</si>
  <si>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</si>
  <si>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</si>
  <si>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</si>
  <si>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</si>
  <si>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</si>
  <si>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</si>
  <si>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</si>
  <si>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</si>
  <si>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</si>
  <si>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</si>
  <si>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</si>
  <si>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</si>
  <si>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</si>
  <si>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</si>
  <si>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</si>
  <si>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</si>
  <si>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</si>
  <si>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</si>
  <si>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</si>
  <si>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</si>
  <si>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</si>
  <si>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</si>
  <si>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</si>
  <si>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</si>
  <si>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</si>
  <si>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</si>
  <si>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</si>
  <si>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</si>
  <si>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</si>
  <si>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</si>
  <si>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</si>
  <si>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</si>
  <si>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</si>
  <si>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</si>
  <si>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</si>
  <si>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</si>
  <si>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</si>
  <si>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</si>
  <si>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</si>
  <si>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</si>
  <si>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</si>
  <si>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</si>
  <si>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</si>
  <si>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</si>
  <si>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</si>
  <si>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</si>
  <si>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</si>
  <si>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</si>
  <si>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</si>
  <si>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</si>
  <si>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</si>
  <si>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</si>
  <si>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</si>
  <si>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</si>
  <si>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</si>
  <si>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</si>
  <si>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</si>
  <si>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</si>
  <si>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</si>
  <si>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</si>
  <si>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</si>
  <si>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</si>
  <si>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</si>
  <si>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</si>
  <si>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</si>
  <si>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</si>
  <si>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</si>
  <si>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</si>
  <si>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</si>
  <si>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</si>
  <si>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</si>
  <si>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</si>
  <si>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</si>
  <si>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</si>
  <si>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</si>
  <si>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</si>
  <si>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</si>
  <si>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</si>
  <si>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</si>
  <si>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</si>
  <si>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</si>
  <si>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</si>
  <si>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</si>
  <si>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</si>
  <si>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</si>
  <si>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</si>
  <si>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</si>
  <si>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</si>
  <si>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</si>
  <si>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</si>
  <si>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</si>
  <si>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</si>
  <si>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</si>
  <si>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</si>
  <si>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</si>
  <si>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</si>
  <si>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</si>
  <si>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</si>
  <si>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</si>
  <si>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</si>
  <si>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</si>
  <si>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</si>
  <si>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</si>
  <si>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</si>
  <si>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</si>
  <si>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</si>
  <si>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</si>
  <si>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</si>
  <si>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</si>
  <si>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</si>
  <si>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</si>
  <si>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</si>
  <si>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</si>
  <si>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</si>
  <si>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</si>
  <si>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</si>
  <si>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</si>
  <si>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</si>
  <si>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</si>
  <si>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</si>
  <si>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</si>
  <si>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</si>
  <si>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</si>
  <si>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</si>
  <si>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</si>
  <si>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</si>
  <si>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</si>
  <si>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</si>
  <si>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</si>
  <si>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</si>
  <si>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</si>
  <si>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</si>
  <si>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</si>
  <si>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</si>
  <si>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</si>
  <si>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</si>
  <si>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</si>
  <si>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</si>
  <si>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</si>
  <si>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</si>
  <si>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</si>
  <si>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</si>
  <si>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</si>
  <si>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</si>
  <si>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</si>
  <si>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</si>
  <si>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</si>
  <si>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</si>
  <si>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</si>
  <si>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</si>
  <si>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</si>
  <si>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</si>
  <si>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</si>
  <si>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</si>
  <si>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</si>
  <si>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</si>
  <si>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</si>
  <si>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</si>
  <si>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</si>
  <si>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</si>
  <si>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</si>
  <si>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</si>
  <si>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</si>
  <si>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</si>
  <si>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</si>
  <si>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</si>
  <si>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</si>
  <si>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</si>
  <si>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</si>
  <si>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</si>
  <si>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</si>
  <si>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</si>
  <si>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</si>
  <si>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</si>
  <si>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</si>
  <si>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</si>
  <si>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</si>
  <si>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</si>
  <si>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</si>
  <si>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</si>
  <si>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</si>
  <si>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</si>
  <si>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</si>
  <si>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</si>
  <si>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</si>
  <si>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</si>
  <si>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</si>
  <si>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</si>
  <si>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</si>
  <si>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</si>
  <si>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</si>
  <si>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</si>
  <si>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</si>
  <si>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</si>
  <si>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</si>
  <si>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</si>
  <si>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</si>
  <si>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</si>
  <si>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</si>
  <si>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</si>
  <si>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</si>
  <si>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</si>
  <si>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</si>
  <si>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</si>
  <si>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</si>
  <si>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</si>
  <si>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</si>
  <si>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</si>
  <si>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</si>
  <si>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</si>
  <si>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</si>
  <si>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</si>
  <si>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</si>
  <si>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</si>
  <si>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</si>
  <si>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</si>
  <si>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</si>
  <si>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</si>
  <si>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</si>
  <si>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</si>
  <si>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</si>
  <si>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</si>
  <si>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</si>
  <si>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</si>
  <si>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</si>
  <si>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</si>
  <si>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</si>
  <si>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</si>
  <si>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</si>
  <si>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</si>
  <si>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</si>
  <si>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</si>
  <si>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</si>
  <si>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</si>
  <si>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</si>
  <si>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</si>
  <si>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</si>
  <si>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</si>
  <si>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</si>
  <si>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</si>
  <si>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</si>
  <si>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</si>
  <si>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</si>
  <si>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</si>
  <si>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</si>
  <si>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</si>
  <si>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</si>
  <si>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</si>
  <si>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</si>
  <si>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</si>
  <si>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</si>
  <si>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</si>
  <si>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</si>
  <si>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</si>
  <si>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</si>
  <si>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</si>
  <si>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</si>
  <si>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</si>
  <si>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</si>
  <si>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</si>
  <si>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</si>
  <si>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</si>
  <si>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</si>
  <si>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</si>
  <si>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</si>
  <si>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</si>
  <si>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</si>
  <si>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</si>
  <si>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</si>
  <si>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</si>
  <si>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</si>
  <si>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</si>
  <si>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</si>
  <si>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</si>
  <si>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</si>
  <si>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</si>
  <si>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</si>
  <si>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</si>
  <si>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</si>
  <si>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</si>
  <si>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</si>
  <si>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</si>
  <si>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</si>
  <si>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</si>
  <si>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</si>
  <si>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</si>
  <si>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</si>
  <si>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</si>
  <si>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</si>
  <si>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</si>
  <si>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</si>
  <si>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</si>
  <si>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</si>
  <si>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</si>
  <si>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</si>
  <si>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</si>
  <si>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</si>
  <si>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</si>
  <si>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</si>
  <si>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</si>
  <si>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</si>
  <si>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</si>
  <si>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</si>
  <si>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</si>
  <si>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</si>
  <si>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</si>
  <si>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</si>
  <si>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</si>
  <si>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</si>
  <si>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</si>
  <si>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</si>
  <si>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</si>
  <si>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</si>
  <si>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</si>
  <si>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</si>
  <si>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</si>
  <si>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</si>
  <si>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</si>
  <si>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</si>
  <si>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</si>
  <si>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</si>
  <si>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</si>
  <si>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</si>
  <si>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</si>
  <si>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</si>
  <si>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</si>
  <si>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</si>
  <si>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</si>
  <si>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</si>
  <si>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</si>
  <si>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</si>
  <si>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</si>
  <si>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</si>
  <si>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</si>
  <si>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</si>
  <si>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</si>
  <si>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</si>
  <si>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</si>
  <si>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</si>
  <si>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</si>
  <si>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</si>
  <si>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</si>
  <si>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</si>
  <si>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</si>
  <si>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</si>
  <si>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</si>
  <si>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</si>
  <si>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</si>
  <si>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</si>
  <si>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</si>
  <si>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</si>
  <si>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</si>
  <si>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</si>
  <si>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</si>
  <si>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</si>
  <si>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</si>
  <si>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</si>
  <si>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</si>
  <si>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</si>
  <si>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</si>
  <si>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</si>
  <si>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</si>
  <si>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</si>
  <si>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</si>
  <si>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</si>
  <si>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</si>
  <si>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</si>
  <si>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</si>
  <si>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</si>
  <si>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</si>
  <si>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</si>
  <si>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</si>
  <si>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</si>
  <si>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</si>
  <si>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</si>
  <si>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</si>
  <si>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</si>
  <si>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</si>
  <si>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</si>
  <si>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</si>
  <si>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</si>
  <si>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</si>
  <si>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</si>
  <si>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</si>
  <si>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</si>
  <si>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</si>
  <si>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</si>
  <si>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</si>
  <si>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</si>
  <si>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</si>
  <si>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</si>
  <si>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</si>
  <si>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</si>
  <si>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</si>
  <si>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</si>
  <si>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</si>
  <si>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</si>
  <si>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</si>
  <si>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</si>
  <si>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</si>
  <si>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</si>
  <si>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</si>
  <si>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</si>
  <si>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</si>
  <si>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</si>
  <si>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</si>
  <si>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</si>
  <si>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</si>
  <si>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</si>
  <si>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</si>
  <si>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</si>
  <si>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</si>
  <si>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</si>
  <si>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</si>
  <si>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</si>
  <si>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</si>
  <si>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</si>
  <si>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</si>
  <si>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</si>
  <si>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</si>
  <si>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</si>
  <si>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</si>
  <si>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</si>
  <si>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</si>
  <si>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</si>
  <si>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</si>
  <si>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</si>
  <si>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</si>
  <si>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</si>
  <si>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</si>
  <si>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</si>
  <si>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</si>
  <si>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</si>
  <si>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</si>
  <si>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</si>
  <si>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</si>
  <si>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</si>
  <si>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</si>
  <si>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</si>
  <si>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</si>
  <si>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</si>
  <si>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</si>
  <si>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</si>
  <si>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</si>
  <si>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</si>
  <si>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</si>
  <si>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</si>
  <si>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</si>
  <si>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</si>
  <si>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</si>
  <si>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</si>
  <si>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</si>
  <si>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</si>
  <si>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</si>
  <si>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</si>
  <si>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</si>
  <si>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</si>
  <si>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</si>
  <si>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</si>
  <si>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</si>
  <si>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</si>
  <si>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</si>
  <si>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</si>
  <si>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</si>
  <si>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</si>
  <si>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</si>
  <si>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</si>
  <si>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</si>
  <si>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</si>
  <si>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</si>
  <si>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</si>
  <si>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</si>
  <si>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</si>
  <si>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</si>
  <si>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</si>
  <si>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</si>
  <si>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</si>
  <si>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</si>
  <si>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</si>
  <si>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</si>
  <si>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</si>
  <si>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</si>
  <si>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</si>
  <si>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</si>
  <si>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</si>
  <si>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</si>
  <si>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</si>
  <si>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</si>
  <si>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</si>
  <si>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</si>
  <si>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</si>
  <si>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</si>
  <si>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</si>
  <si>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</si>
  <si>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</si>
  <si>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</si>
  <si>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</si>
  <si>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</si>
  <si>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</si>
  <si>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</si>
  <si>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</si>
  <si>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</si>
  <si>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</si>
  <si>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</si>
  <si>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</si>
  <si>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</si>
  <si>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</si>
  <si>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</si>
  <si>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</si>
  <si>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</si>
  <si>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</si>
  <si>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</si>
  <si>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</si>
  <si>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</si>
  <si>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</si>
  <si>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</si>
  <si>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</si>
  <si>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</si>
  <si>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</si>
  <si>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</si>
  <si>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</si>
  <si>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</si>
  <si>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</si>
  <si>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</si>
  <si>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</si>
  <si>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</si>
  <si>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</si>
  <si>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</si>
  <si>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</si>
  <si>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</si>
  <si>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</si>
  <si>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</si>
  <si>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</si>
  <si>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</si>
  <si>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</si>
  <si>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</si>
  <si>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</si>
  <si>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</si>
  <si>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</si>
  <si>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</si>
  <si>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</si>
  <si>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</si>
  <si>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</si>
  <si>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</si>
  <si>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</si>
  <si>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</si>
  <si>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</si>
  <si>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</si>
  <si>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</si>
  <si>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</si>
  <si>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</si>
  <si>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</si>
  <si>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</si>
  <si>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</si>
  <si>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</si>
  <si>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</si>
  <si>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</si>
  <si>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</si>
  <si>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</si>
  <si>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</si>
  <si>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</si>
  <si>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</si>
  <si>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</si>
  <si>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</si>
  <si>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</si>
  <si>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</si>
  <si>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</si>
  <si>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</si>
  <si>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</si>
  <si>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</si>
  <si>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</si>
  <si>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</si>
  <si>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</si>
  <si>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</si>
  <si>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</si>
  <si>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</si>
  <si>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</si>
  <si>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</si>
  <si>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</si>
  <si>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</si>
  <si>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</si>
  <si>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</si>
  <si>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</si>
  <si>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</si>
  <si>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</si>
  <si>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</si>
  <si>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</si>
  <si>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</si>
  <si>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</si>
  <si>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</si>
  <si>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</si>
  <si>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</si>
  <si>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</si>
  <si>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</si>
  <si>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</si>
  <si>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</si>
  <si>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</si>
  <si>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</si>
  <si>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</si>
  <si>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</si>
  <si>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</si>
  <si>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</si>
  <si>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</si>
  <si>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</si>
  <si>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</si>
  <si>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</si>
  <si>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</si>
  <si>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</si>
  <si>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</si>
  <si>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</si>
  <si>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</si>
  <si>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</si>
  <si>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</si>
  <si>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</si>
  <si>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</si>
  <si>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</si>
  <si>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</si>
  <si>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</si>
  <si>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</si>
  <si>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</si>
  <si>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</si>
  <si>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</si>
  <si>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</si>
  <si>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</si>
  <si>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</si>
  <si>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</si>
  <si>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</si>
  <si>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</si>
  <si>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</si>
  <si>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</si>
  <si>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</si>
  <si>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</si>
  <si>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</si>
  <si>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</si>
  <si>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</si>
  <si>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</si>
  <si>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</si>
  <si>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</si>
  <si>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</si>
  <si>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</si>
  <si>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</si>
  <si>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</si>
  <si>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</si>
  <si>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</si>
  <si>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</si>
  <si>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</si>
  <si>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</si>
  <si>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</si>
  <si>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</si>
  <si>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</si>
  <si>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</si>
  <si>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</si>
  <si>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</si>
  <si>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</si>
  <si>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</si>
  <si>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</si>
  <si>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</si>
  <si>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</si>
  <si>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</si>
  <si>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</si>
  <si>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</si>
  <si>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</si>
  <si>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</si>
  <si>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</si>
  <si>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</si>
  <si>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</si>
  <si>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</si>
  <si>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</si>
  <si>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</si>
  <si>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</si>
  <si>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</si>
  <si>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</si>
  <si>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</si>
  <si>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</si>
  <si>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</si>
  <si>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</si>
  <si>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</si>
  <si>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</si>
  <si>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</si>
  <si>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</si>
  <si>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</si>
  <si>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</si>
  <si>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</si>
  <si>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</si>
  <si>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</si>
  <si>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</si>
  <si>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</si>
  <si>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</si>
  <si>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</si>
  <si>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</si>
  <si>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</si>
  <si>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</si>
  <si>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</si>
  <si>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</si>
  <si>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</si>
  <si>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</si>
  <si>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</si>
  <si>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</si>
  <si>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</si>
  <si>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</si>
  <si>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</si>
  <si>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</si>
  <si>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</si>
  <si>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</si>
  <si>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</si>
  <si>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</si>
  <si>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</si>
  <si>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</si>
  <si>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</si>
  <si>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</si>
  <si>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</si>
  <si>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</si>
  <si>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</si>
  <si>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</si>
  <si>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</si>
  <si>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</si>
  <si>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</si>
  <si>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</si>
  <si>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</si>
  <si>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</si>
  <si>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</si>
  <si>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</si>
  <si>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</si>
  <si>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</si>
  <si>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</si>
  <si>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</si>
  <si>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</si>
  <si>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</si>
  <si>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</si>
  <si>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</si>
  <si>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</si>
  <si>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</si>
  <si>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</si>
  <si>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</si>
  <si>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</si>
  <si>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</si>
  <si>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</si>
  <si>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</si>
  <si>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</si>
  <si>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</si>
  <si>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</si>
  <si>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</si>
  <si>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</si>
  <si>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</si>
  <si>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</si>
  <si>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</si>
  <si>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</si>
  <si>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</si>
  <si>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</si>
  <si>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</si>
  <si>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</si>
  <si>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</si>
  <si>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</si>
  <si>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</si>
  <si>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</si>
  <si>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</si>
  <si>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</si>
  <si>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</si>
  <si>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</si>
  <si>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</si>
  <si>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</si>
  <si>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</si>
  <si>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</si>
  <si>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</si>
  <si>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</si>
  <si>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</si>
  <si>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</si>
  <si>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</si>
  <si>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</si>
  <si>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</si>
  <si>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</si>
  <si>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</si>
  <si>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</si>
  <si>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</si>
  <si>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</si>
  <si>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</si>
  <si>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</si>
  <si>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</si>
  <si>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</si>
  <si>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</si>
  <si>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</si>
  <si>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</si>
  <si>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</si>
  <si>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</si>
  <si>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</si>
  <si>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</si>
  <si>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</si>
  <si>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</si>
  <si>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</si>
  <si>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</si>
  <si>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</si>
  <si>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</si>
  <si>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</si>
  <si>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</si>
  <si>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</si>
  <si>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</si>
  <si>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</si>
  <si>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</si>
  <si>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</si>
  <si>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</si>
  <si>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</si>
  <si>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</si>
  <si>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</si>
  <si>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</si>
  <si>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</si>
  <si>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</si>
  <si>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</si>
  <si>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</si>
  <si>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</si>
  <si>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</si>
  <si>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</si>
  <si>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</si>
  <si>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</si>
  <si>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</si>
  <si>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</si>
  <si>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</si>
  <si>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</si>
  <si>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</si>
  <si>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</si>
  <si>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</si>
  <si>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</si>
  <si>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</si>
  <si>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</si>
  <si>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</si>
  <si>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</si>
  <si>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</si>
  <si>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</si>
  <si>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</si>
  <si>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</si>
  <si>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</si>
  <si>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</si>
  <si>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</si>
  <si>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</si>
  <si>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</si>
  <si>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</si>
  <si>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</si>
  <si>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</si>
  <si>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</si>
  <si>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</si>
  <si>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</si>
  <si>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</si>
  <si>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</si>
  <si>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</si>
  <si>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</si>
  <si>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</si>
  <si>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</si>
  <si>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</si>
  <si>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</si>
  <si>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</si>
  <si>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</si>
  <si>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</si>
  <si>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</si>
  <si>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</si>
  <si>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</si>
  <si>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</si>
  <si>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</si>
  <si>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</si>
  <si>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</si>
  <si>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</si>
  <si>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</si>
  <si>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</si>
  <si>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</si>
  <si>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</si>
  <si>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</si>
  <si>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</si>
  <si>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</si>
  <si>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</si>
  <si>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</si>
  <si>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</si>
  <si>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</si>
  <si>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</si>
  <si>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</si>
  <si>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</si>
  <si>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</si>
  <si>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</si>
  <si>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</si>
  <si>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</si>
  <si>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</si>
  <si>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</si>
  <si>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</si>
  <si>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</si>
  <si>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</si>
  <si>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</si>
  <si>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</si>
  <si>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</si>
  <si>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</si>
  <si>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</si>
  <si>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</si>
  <si>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</si>
  <si>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</si>
  <si>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</si>
  <si>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</si>
  <si>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</si>
  <si>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</si>
  <si>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</si>
  <si>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</si>
  <si>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</si>
  <si>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</si>
  <si>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</si>
  <si>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</si>
  <si>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</si>
  <si>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</si>
  <si>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</si>
  <si>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</si>
  <si>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</si>
  <si>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</si>
  <si>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</si>
  <si>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</si>
  <si>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</si>
  <si>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</si>
  <si>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</si>
  <si>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</si>
  <si>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</si>
  <si>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</si>
  <si>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</si>
  <si>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</si>
  <si>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</si>
  <si>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</si>
  <si>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</si>
  <si>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</si>
  <si>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</si>
  <si>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</si>
  <si>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</si>
  <si>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</si>
  <si>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</si>
  <si>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</si>
  <si>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</si>
  <si>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</si>
  <si>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</si>
  <si>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</si>
  <si>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</si>
  <si>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</si>
  <si>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</si>
  <si>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</si>
  <si>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</si>
  <si>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</si>
  <si>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</si>
  <si>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</si>
  <si>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</si>
  <si>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</si>
  <si>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</si>
  <si>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</si>
  <si>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</si>
  <si>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</si>
  <si>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</si>
  <si>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</si>
  <si>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</si>
  <si>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</si>
  <si>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</si>
  <si>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</si>
  <si>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</si>
  <si>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</si>
  <si>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</si>
  <si>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</si>
  <si>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</si>
  <si>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</si>
  <si>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</si>
  <si>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</si>
  <si>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</si>
  <si>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</si>
  <si>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</si>
  <si>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</si>
  <si>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</si>
  <si>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</si>
  <si>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</si>
  <si>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</si>
  <si>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</si>
  <si>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</si>
  <si>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</si>
  <si>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</si>
  <si>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</si>
  <si>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</si>
  <si>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</si>
  <si>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</si>
  <si>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</si>
  <si>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</si>
  <si>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</si>
  <si>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</si>
  <si>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</si>
  <si>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</si>
  <si>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</si>
  <si>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</si>
  <si>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</si>
  <si>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</si>
  <si>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</si>
  <si>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</si>
  <si>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</si>
  <si>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</si>
  <si>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</si>
  <si>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</si>
  <si>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</si>
  <si>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</si>
  <si>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</si>
  <si>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</si>
  <si>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</si>
  <si>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</si>
  <si>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</si>
  <si>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</si>
  <si>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</si>
  <si>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</si>
  <si>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</si>
  <si>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</si>
  <si>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</si>
  <si>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</si>
  <si>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</si>
  <si>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</si>
  <si>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</si>
  <si>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</si>
  <si>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</si>
  <si>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</si>
  <si>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</si>
  <si>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</si>
  <si>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</si>
  <si>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</si>
  <si>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</si>
  <si>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</si>
  <si>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</si>
  <si>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</si>
  <si>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</si>
  <si>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</si>
  <si>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</si>
  <si>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</si>
  <si>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</si>
  <si>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</si>
  <si>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</si>
  <si>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</si>
  <si>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</si>
  <si>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</si>
  <si>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</si>
  <si>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</si>
  <si>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</si>
  <si>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</si>
  <si>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</si>
  <si>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</si>
  <si>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</si>
  <si>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</si>
  <si>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</si>
  <si>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</si>
  <si>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</si>
  <si>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</si>
  <si>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</si>
  <si>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</si>
  <si>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</si>
  <si>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</si>
  <si>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</si>
  <si>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</si>
  <si>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</si>
  <si>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</si>
  <si>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</si>
  <si>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</si>
  <si>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</si>
  <si>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</si>
  <si>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</si>
  <si>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</si>
  <si>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</si>
  <si>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</si>
  <si>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</si>
  <si>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</si>
  <si>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</si>
  <si>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</si>
  <si>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</si>
  <si>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</si>
  <si>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</si>
  <si>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</si>
  <si>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</si>
  <si>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</si>
  <si>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</si>
  <si>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</si>
  <si>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</si>
  <si>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</si>
  <si>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</si>
  <si>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</si>
  <si>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</si>
  <si>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</si>
  <si>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</si>
  <si>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</si>
  <si>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</si>
  <si>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</si>
  <si>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</si>
  <si>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</si>
  <si>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</si>
  <si>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</si>
  <si>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</si>
  <si>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</si>
  <si>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</si>
  <si>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</si>
  <si>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</si>
  <si>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</si>
  <si>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</si>
  <si>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</si>
  <si>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</si>
  <si>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</si>
  <si>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</si>
  <si>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</si>
  <si>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</si>
  <si>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</si>
  <si>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</si>
  <si>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</si>
  <si>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</si>
  <si>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</si>
  <si>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</si>
  <si>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</si>
  <si>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</si>
  <si>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</si>
  <si>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</si>
  <si>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</si>
  <si>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</si>
  <si>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</si>
  <si>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</si>
  <si>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</si>
  <si>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</si>
  <si>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</si>
  <si>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</si>
  <si>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</si>
  <si>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</si>
  <si>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</si>
  <si>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</si>
  <si>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</si>
  <si>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</si>
  <si>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</si>
  <si>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</si>
  <si>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</si>
  <si>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</si>
  <si>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</si>
  <si>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</si>
  <si>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</si>
  <si>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</si>
  <si>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</si>
  <si>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</si>
  <si>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</si>
  <si>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</si>
  <si>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</si>
  <si>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</si>
  <si>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</si>
  <si>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</si>
  <si>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</si>
  <si>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</si>
  <si>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</si>
  <si>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</si>
  <si>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</si>
  <si>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</si>
  <si>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</si>
  <si>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</si>
  <si>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</si>
  <si>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</si>
  <si>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</si>
  <si>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</si>
  <si>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</si>
  <si>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</si>
  <si>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</si>
  <si>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</si>
  <si>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</si>
  <si>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</si>
  <si>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</si>
  <si>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</si>
  <si>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</si>
  <si>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</si>
  <si>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</si>
  <si>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</si>
  <si>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</si>
  <si>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</si>
  <si>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</si>
  <si>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</si>
  <si>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</si>
  <si>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</si>
  <si>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</si>
  <si>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</si>
  <si>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</si>
  <si>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</si>
  <si>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</si>
  <si>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</si>
  <si>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</si>
  <si>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</si>
  <si>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</si>
  <si>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</si>
  <si>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</si>
  <si>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</si>
  <si>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</si>
  <si>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</si>
  <si>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</si>
  <si>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</si>
  <si>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</si>
  <si>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</si>
  <si>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</si>
  <si>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</si>
  <si>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</si>
  <si>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</si>
  <si>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</si>
  <si>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</si>
  <si>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</si>
  <si>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</si>
  <si>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</si>
  <si>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</si>
  <si>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</si>
  <si>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</si>
  <si>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</si>
  <si>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</si>
  <si>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</si>
  <si>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</si>
  <si>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</si>
  <si>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</si>
  <si>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</si>
  <si>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</si>
  <si>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</si>
  <si>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</si>
  <si>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</si>
  <si>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</si>
  <si>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</si>
  <si>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</si>
  <si>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</si>
  <si>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</si>
  <si>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</si>
  <si>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</si>
  <si>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</si>
  <si>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</si>
  <si>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</si>
  <si>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</si>
  <si>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</si>
  <si>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</si>
  <si>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</si>
  <si>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</si>
  <si>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</si>
  <si>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</si>
  <si>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</si>
  <si>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</si>
  <si>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</si>
  <si>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</si>
  <si>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</si>
  <si>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</si>
  <si>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</si>
  <si>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</si>
  <si>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</si>
  <si>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</si>
  <si>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</si>
  <si>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</si>
  <si>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</si>
  <si>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</si>
  <si>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</si>
  <si>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</si>
  <si>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</si>
  <si>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</si>
  <si>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</si>
  <si>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</si>
  <si>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</si>
  <si>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</si>
  <si>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</si>
  <si>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</si>
  <si>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</si>
  <si>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</si>
  <si>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</si>
  <si>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</si>
  <si>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</si>
  <si>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</si>
  <si>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</si>
  <si>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</si>
  <si>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</si>
  <si>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</si>
  <si>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</si>
  <si>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</si>
  <si>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</si>
  <si>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</si>
  <si>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</si>
  <si>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</si>
  <si>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</si>
  <si>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</si>
  <si>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</si>
  <si>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</si>
  <si>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</si>
  <si>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</si>
  <si>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</si>
  <si>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</si>
  <si>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</si>
  <si>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</si>
  <si>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</si>
  <si>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</si>
  <si>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</si>
  <si>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</si>
  <si>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</si>
  <si>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</si>
  <si>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</si>
  <si>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</si>
  <si>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</si>
  <si>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</si>
  <si>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</si>
  <si>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</si>
  <si>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</si>
  <si>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</si>
  <si>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</si>
  <si>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</si>
  <si>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</si>
  <si>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</si>
  <si>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</si>
  <si>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</si>
  <si>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</si>
  <si>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</si>
  <si>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</si>
  <si>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</si>
  <si>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</si>
  <si>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</si>
  <si>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</si>
  <si>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</si>
  <si>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</si>
  <si>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</si>
  <si>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</si>
  <si>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</si>
  <si>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</si>
  <si>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</si>
  <si>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</si>
  <si>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</si>
  <si>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</si>
  <si>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</si>
  <si>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</si>
  <si>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</si>
  <si>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</si>
  <si>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</si>
  <si>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</si>
  <si>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</si>
  <si>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</si>
  <si>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</si>
  <si>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</si>
  <si>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</si>
  <si>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</si>
  <si>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</si>
  <si>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</si>
  <si>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</si>
  <si>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</si>
  <si>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</si>
  <si>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</si>
  <si>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</si>
  <si>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</si>
  <si>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</si>
  <si>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</si>
  <si>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</si>
  <si>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</si>
  <si>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</si>
  <si>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</si>
  <si>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</si>
  <si>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</si>
  <si>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</si>
  <si>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</si>
  <si>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</si>
  <si>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</si>
  <si>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</si>
  <si>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</si>
  <si>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</si>
  <si>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</si>
  <si>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</si>
  <si>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</si>
  <si>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</si>
  <si>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</si>
  <si>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</si>
  <si>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</si>
  <si>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</si>
  <si>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</si>
  <si>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</si>
  <si>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</si>
  <si>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</si>
  <si>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</si>
  <si>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</si>
  <si>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</si>
  <si>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</si>
  <si>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</si>
  <si>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</si>
  <si>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</si>
  <si>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</si>
  <si>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</si>
  <si>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</si>
  <si>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</si>
  <si>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</si>
  <si>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</si>
  <si>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</si>
  <si>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</si>
  <si>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</si>
  <si>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</si>
  <si>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</si>
  <si>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</si>
  <si>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</si>
  <si>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</si>
  <si>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</si>
  <si>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</si>
  <si>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</si>
  <si>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</si>
  <si>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</si>
  <si>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</si>
  <si>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</si>
  <si>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</si>
  <si>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</si>
  <si>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</si>
  <si>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</si>
  <si>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</si>
  <si>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</si>
  <si>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</si>
  <si>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</si>
  <si>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</si>
  <si>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</si>
  <si>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</si>
  <si>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</si>
  <si>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</si>
  <si>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</si>
  <si>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</si>
  <si>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</si>
  <si>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</si>
  <si>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</si>
  <si>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</si>
  <si>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</si>
  <si>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</si>
  <si>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</si>
  <si>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</si>
  <si>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</si>
  <si>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</si>
  <si>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</si>
  <si>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</si>
  <si>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</si>
  <si>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</si>
  <si>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</si>
  <si>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</si>
  <si>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</si>
  <si>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</si>
  <si>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</si>
  <si>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</si>
  <si>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</si>
  <si>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</si>
  <si>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</si>
  <si>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</si>
  <si>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</si>
  <si>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</si>
  <si>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</si>
  <si>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</si>
  <si>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</si>
  <si>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</si>
  <si>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</si>
  <si>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</si>
  <si>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</si>
  <si>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</si>
  <si>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</si>
  <si>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</si>
  <si>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</si>
  <si>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</si>
  <si>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</si>
  <si>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</si>
  <si>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</si>
  <si>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</si>
  <si>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</si>
  <si>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</si>
  <si>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</si>
  <si>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</si>
  <si>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</si>
  <si>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</si>
  <si>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</si>
  <si>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</si>
  <si>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</si>
  <si>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</si>
  <si>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</si>
  <si>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</si>
  <si>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</si>
  <si>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</si>
  <si>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</si>
  <si>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</si>
  <si>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</si>
  <si>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</si>
  <si>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</si>
  <si>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</si>
  <si>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</si>
  <si>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</si>
  <si>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</si>
  <si>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</si>
  <si>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</si>
  <si>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</si>
  <si>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</si>
  <si>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</si>
  <si>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</si>
  <si>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</si>
  <si>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</si>
  <si>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</si>
  <si>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</si>
  <si>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</si>
  <si>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</si>
  <si>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</si>
  <si>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</si>
  <si>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</si>
  <si>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</si>
  <si>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</si>
  <si>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</si>
  <si>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</si>
  <si>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</si>
  <si>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</si>
  <si>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</si>
  <si>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</si>
  <si>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</si>
  <si>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</si>
  <si>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</si>
  <si>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</si>
  <si>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</si>
  <si>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</si>
  <si>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</si>
  <si>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</si>
  <si>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</si>
  <si>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</si>
  <si>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</si>
  <si>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</si>
  <si>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</si>
  <si>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</si>
  <si>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</si>
  <si>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</si>
  <si>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</si>
  <si>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</si>
  <si>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</si>
  <si>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</si>
  <si>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</si>
  <si>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</si>
  <si>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</si>
  <si>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</si>
  <si>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</si>
  <si>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</si>
  <si>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</si>
  <si>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</si>
  <si>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</si>
  <si>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</si>
  <si>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</si>
  <si>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</si>
  <si>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</si>
  <si>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</si>
  <si>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</si>
  <si>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</si>
  <si>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</si>
  <si>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</si>
  <si>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</si>
  <si>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</si>
  <si>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</si>
  <si>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</si>
  <si>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</si>
  <si>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</si>
  <si>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</si>
  <si>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</si>
  <si>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</si>
  <si>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</si>
  <si>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</si>
  <si>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</si>
  <si>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</si>
  <si>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</si>
  <si>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</si>
  <si>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</si>
  <si>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</si>
  <si>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</si>
  <si>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</si>
  <si>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</si>
  <si>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</si>
  <si>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</si>
  <si>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</si>
  <si>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</si>
  <si>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</si>
  <si>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</si>
  <si>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</si>
  <si>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</si>
  <si>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</si>
  <si>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</si>
  <si>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</si>
  <si>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</si>
  <si>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</si>
  <si>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</si>
  <si>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</si>
  <si>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</si>
  <si>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</si>
  <si>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</si>
  <si>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</si>
  <si>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</si>
  <si>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</si>
  <si>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</si>
  <si>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</si>
  <si>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</si>
  <si>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</si>
  <si>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</si>
  <si>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</si>
  <si>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</si>
  <si>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</si>
  <si>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</si>
  <si>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</si>
  <si>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</si>
  <si>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</si>
  <si>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</si>
  <si>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</si>
  <si>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</si>
  <si>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</si>
  <si>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</si>
  <si>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</si>
  <si>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</si>
  <si>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</si>
  <si>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</si>
  <si>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</si>
  <si>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</si>
  <si>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</si>
  <si>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</si>
  <si>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</si>
  <si>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</si>
  <si>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</si>
  <si>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</si>
  <si>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</si>
  <si>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</si>
  <si>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</si>
  <si>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</si>
  <si>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</si>
  <si>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</si>
  <si>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</si>
  <si>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</si>
  <si>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</si>
  <si>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</si>
  <si>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</si>
  <si>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</si>
  <si>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</si>
  <si>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</si>
  <si>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</si>
  <si>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</si>
  <si>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</si>
  <si>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</si>
  <si>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</si>
  <si>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</si>
  <si>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</si>
  <si>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</si>
  <si>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</si>
  <si>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</si>
  <si>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</si>
  <si>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</si>
  <si>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</si>
  <si>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</si>
  <si>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</si>
  <si>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</si>
  <si>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</si>
  <si>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</si>
  <si>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</si>
  <si>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</si>
  <si>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</si>
  <si>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</si>
  <si>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</si>
  <si>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</si>
  <si>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</si>
  <si>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</si>
  <si>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</si>
  <si>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</si>
  <si>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</si>
  <si>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</si>
  <si>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</si>
  <si>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</si>
  <si>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</si>
  <si>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</si>
  <si>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</si>
  <si>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</si>
  <si>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</si>
  <si>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</si>
  <si>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</si>
  <si>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</si>
  <si>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</si>
  <si>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</si>
  <si>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</si>
  <si>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</si>
  <si>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</si>
  <si>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</si>
  <si>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</si>
  <si>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</si>
  <si>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</si>
  <si>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</si>
  <si>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</si>
  <si>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</si>
  <si>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</si>
  <si>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</si>
  <si>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</si>
  <si>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</si>
  <si>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</si>
  <si>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</si>
  <si>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</si>
  <si>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</si>
  <si>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</si>
  <si>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</si>
  <si>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</si>
  <si>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</si>
  <si>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</si>
  <si>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</si>
  <si>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</si>
  <si>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</si>
  <si>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</si>
  <si>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</si>
  <si>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</si>
  <si>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</si>
  <si>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</si>
  <si>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</si>
  <si>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</si>
  <si>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</si>
  <si>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</si>
  <si>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</si>
  <si>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</si>
  <si>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</si>
  <si>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</si>
  <si>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</si>
  <si>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</si>
  <si>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</si>
  <si>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</si>
  <si>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</si>
  <si>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</si>
  <si>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</si>
  <si>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</si>
  <si>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</si>
  <si>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</si>
  <si>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</si>
  <si>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</si>
  <si>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</si>
  <si>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</si>
  <si>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</si>
  <si>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</si>
  <si>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</si>
  <si>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</si>
  <si>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</si>
  <si>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</si>
  <si>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</si>
  <si>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</si>
  <si>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</si>
  <si>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</si>
  <si>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</si>
  <si>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</si>
  <si>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</si>
  <si>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</si>
  <si>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</si>
  <si>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</si>
  <si>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</si>
  <si>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</si>
  <si>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</si>
  <si>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</si>
  <si>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</si>
  <si>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</si>
  <si>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</si>
  <si>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</si>
  <si>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</si>
  <si>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</si>
  <si>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</si>
  <si>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</si>
  <si>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</si>
  <si>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</si>
  <si>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</si>
  <si>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</si>
  <si>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</si>
  <si>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</si>
  <si>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</si>
  <si>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</si>
  <si>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</si>
  <si>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</si>
  <si>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</si>
  <si>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</si>
  <si>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</si>
  <si>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</si>
  <si>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</si>
  <si>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</si>
  <si>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</si>
  <si>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</si>
  <si>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</si>
  <si>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</si>
  <si>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</si>
  <si>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</si>
  <si>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</si>
  <si>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</si>
  <si>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</si>
  <si>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</si>
  <si>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</si>
  <si>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</si>
  <si>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</si>
  <si>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</si>
  <si>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</si>
  <si>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</si>
  <si>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</si>
  <si>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</si>
  <si>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</si>
  <si>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</si>
  <si>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</si>
  <si>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</si>
  <si>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</si>
  <si>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</si>
  <si>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</si>
  <si>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</si>
  <si>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</si>
  <si>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</si>
  <si>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</si>
  <si>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</si>
  <si>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</si>
  <si>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</si>
  <si>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</si>
  <si>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</si>
  <si>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</si>
  <si>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</si>
  <si>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</si>
  <si>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</si>
  <si>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</si>
  <si>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</si>
  <si>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</si>
  <si>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</si>
  <si>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</si>
  <si>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</si>
  <si>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</si>
  <si>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</si>
  <si>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</si>
  <si>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</si>
  <si>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</si>
  <si>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</si>
  <si>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</si>
  <si>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</si>
  <si>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</si>
  <si>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</si>
  <si>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</si>
  <si>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</si>
  <si>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</si>
  <si>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</si>
  <si>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</si>
  <si>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</si>
  <si>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</si>
  <si>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</si>
  <si>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</si>
  <si>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</si>
  <si>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</si>
  <si>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</si>
  <si>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</si>
  <si>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</si>
  <si>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</si>
  <si>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</si>
  <si>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</si>
  <si>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</si>
  <si>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</si>
  <si>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</si>
  <si>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</si>
  <si>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</si>
  <si>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</si>
  <si>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</si>
  <si>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</si>
  <si>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</si>
  <si>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</si>
  <si>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</si>
  <si>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</si>
  <si>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</si>
  <si>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</si>
  <si>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</si>
  <si>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</si>
  <si>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</si>
  <si>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</si>
  <si>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</si>
  <si>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</si>
  <si>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</si>
  <si>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</si>
  <si>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</si>
  <si>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</si>
  <si>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</si>
  <si>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</si>
  <si>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</si>
  <si>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</si>
  <si>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</si>
  <si>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</si>
  <si>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</si>
  <si>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</si>
  <si>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</si>
  <si>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</si>
  <si>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</si>
  <si>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</si>
  <si>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</si>
  <si>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</si>
  <si>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</si>
  <si>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</si>
  <si>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</si>
  <si>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</si>
  <si>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</si>
  <si>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</si>
  <si>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</si>
  <si>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</si>
  <si>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</si>
  <si>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</si>
  <si>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</si>
  <si>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</si>
  <si>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</si>
  <si>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</si>
  <si>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</si>
  <si>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</si>
  <si>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</si>
  <si>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</si>
  <si>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</si>
  <si>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</si>
  <si>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</si>
  <si>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</si>
  <si>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</si>
  <si>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</si>
  <si>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</si>
  <si>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</si>
  <si>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</si>
  <si>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</si>
  <si>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</si>
  <si>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</si>
  <si>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</si>
  <si>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</si>
  <si>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</si>
  <si>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</si>
  <si>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</si>
  <si>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</si>
  <si>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</si>
  <si>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</si>
  <si>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</si>
  <si>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</si>
  <si>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</si>
  <si>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</si>
  <si>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</si>
  <si>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</si>
  <si>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</si>
  <si>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</si>
  <si>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</si>
  <si>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</si>
  <si>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</si>
  <si>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</si>
  <si>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</si>
  <si>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</si>
  <si>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</si>
  <si>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</si>
  <si>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</si>
  <si>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</si>
  <si>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</si>
  <si>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</si>
  <si>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</si>
  <si>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</si>
  <si>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</si>
  <si>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</si>
  <si>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</si>
  <si>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</si>
  <si>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</si>
  <si>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</si>
  <si>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</si>
  <si>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</si>
  <si>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</si>
  <si>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</si>
  <si>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</si>
  <si>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</si>
  <si>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</si>
  <si>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</si>
  <si>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</si>
  <si>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</si>
  <si>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</si>
  <si>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</si>
  <si>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</si>
  <si>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</si>
  <si>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</si>
  <si>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</si>
  <si>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</si>
  <si>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</si>
  <si>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</si>
  <si>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</si>
  <si>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</si>
  <si>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</si>
  <si>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</si>
  <si>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</si>
  <si>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</si>
  <si>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</si>
  <si>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</si>
  <si>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</si>
  <si>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</si>
  <si>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</si>
  <si>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</si>
  <si>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</si>
  <si>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</si>
  <si>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</si>
  <si>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</si>
  <si>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</si>
  <si>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</si>
  <si>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</si>
  <si>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</si>
  <si>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</si>
  <si>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</si>
  <si>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</si>
  <si>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</si>
  <si>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</si>
  <si>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</si>
  <si>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</si>
  <si>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</si>
  <si>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</si>
  <si>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</si>
  <si>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</si>
  <si>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</si>
  <si>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</si>
  <si>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</si>
  <si>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</si>
  <si>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</si>
  <si>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</si>
  <si>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</si>
  <si>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</si>
  <si>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</si>
  <si>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</si>
  <si>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</si>
  <si>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</si>
  <si>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</si>
  <si>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</si>
  <si>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</si>
  <si>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</si>
  <si>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</si>
  <si>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</si>
  <si>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</si>
  <si>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</si>
  <si>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</si>
  <si>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</si>
  <si>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</si>
  <si>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</si>
  <si>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</si>
  <si>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</si>
  <si>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</si>
  <si>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</si>
  <si>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</si>
  <si>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</si>
  <si>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</si>
  <si>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</si>
  <si>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</si>
  <si>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</si>
  <si>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</si>
  <si>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</si>
  <si>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</si>
  <si>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</si>
  <si>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</si>
  <si>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</si>
  <si>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</si>
  <si>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</si>
  <si>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</si>
  <si>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</si>
  <si>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</si>
  <si>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</si>
  <si>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</si>
  <si>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</si>
  <si>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</si>
  <si>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</si>
  <si>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</si>
  <si>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</si>
  <si>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</si>
  <si>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</si>
  <si>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</si>
  <si>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</si>
  <si>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</si>
  <si>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</si>
  <si>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</si>
  <si>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</si>
  <si>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</si>
  <si>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</si>
  <si>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</si>
  <si>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</si>
  <si>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</si>
  <si>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</si>
  <si>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</si>
  <si>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</si>
  <si>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</si>
  <si>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</si>
  <si>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</si>
  <si>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</si>
  <si>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</si>
  <si>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</si>
  <si>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</si>
  <si>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</si>
  <si>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</si>
  <si>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</si>
  <si>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</si>
  <si>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</si>
  <si>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</si>
  <si>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</si>
  <si>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</si>
  <si>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</si>
  <si>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</si>
  <si>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</si>
  <si>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</si>
  <si>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</si>
  <si>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</si>
  <si>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</si>
  <si>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</si>
  <si>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</si>
  <si>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</si>
  <si>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</si>
  <si>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</si>
  <si>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</si>
  <si>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</si>
  <si>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</si>
  <si>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</si>
  <si>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</si>
  <si>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</si>
  <si>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</si>
  <si>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</si>
  <si>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</si>
  <si>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</si>
  <si>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</si>
  <si>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</si>
  <si>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</si>
  <si>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</si>
  <si>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</si>
  <si>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</si>
  <si>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</si>
  <si>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</si>
  <si>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</si>
  <si>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</si>
  <si>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</si>
  <si>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</si>
  <si>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</si>
  <si>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</si>
  <si>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</si>
  <si>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</si>
  <si>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</si>
  <si>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</si>
  <si>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</si>
  <si>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</si>
  <si>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</si>
  <si>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</si>
  <si>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</si>
  <si>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</si>
  <si>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</si>
  <si>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</si>
  <si>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</si>
  <si>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</si>
  <si>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</si>
  <si>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</si>
  <si>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</si>
  <si>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</si>
  <si>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</si>
  <si>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</si>
  <si>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</si>
  <si>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</si>
  <si>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</si>
  <si>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</si>
  <si>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</si>
  <si>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</si>
  <si>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</si>
  <si>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</si>
  <si>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</si>
  <si>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</si>
  <si>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</si>
  <si>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</si>
  <si>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</si>
  <si>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</si>
  <si>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</si>
  <si>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</si>
  <si>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</si>
  <si>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</si>
  <si>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</si>
  <si>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</si>
  <si>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</si>
  <si>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</si>
  <si>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</si>
  <si>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</si>
  <si>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</si>
  <si>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</si>
  <si>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</si>
  <si>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</si>
  <si>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</si>
  <si>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</si>
  <si>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</si>
  <si>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</si>
  <si>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</si>
  <si>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</si>
  <si>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</si>
  <si>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</si>
  <si>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</si>
  <si>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</si>
  <si>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</si>
  <si>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</si>
  <si>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</si>
  <si>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</si>
  <si>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</si>
  <si>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</si>
  <si>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</si>
  <si>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</si>
  <si>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</si>
  <si>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</si>
  <si>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</si>
  <si>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</si>
  <si>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</si>
  <si>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</si>
  <si>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</si>
  <si>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</si>
  <si>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</si>
  <si>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</si>
  <si>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</si>
  <si>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</si>
  <si>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</si>
  <si>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</si>
  <si>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</si>
  <si>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</si>
  <si>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</si>
  <si>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</si>
  <si>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</si>
  <si>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</si>
  <si>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</si>
  <si>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</si>
  <si>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</si>
  <si>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</si>
  <si>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</si>
  <si>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</si>
  <si>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</si>
  <si>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</si>
  <si>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</si>
  <si>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</si>
  <si>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</si>
  <si>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</si>
  <si>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</si>
  <si>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</si>
  <si>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</si>
  <si>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</si>
  <si>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</si>
  <si>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</si>
  <si>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</si>
  <si>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</si>
  <si>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</si>
  <si>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</si>
  <si>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</si>
  <si>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</si>
  <si>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</si>
  <si>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</si>
  <si>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</si>
  <si>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</si>
  <si>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</si>
  <si>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</si>
  <si>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</si>
  <si>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</si>
  <si>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</si>
  <si>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</si>
  <si>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</si>
  <si>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</si>
  <si>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</si>
  <si>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</si>
  <si>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</si>
  <si>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</si>
  <si>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</si>
  <si>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</si>
  <si>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</si>
  <si>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</si>
  <si>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</si>
  <si>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</si>
  <si>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</si>
  <si>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</si>
  <si>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</si>
  <si>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</si>
  <si>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</si>
  <si>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</si>
  <si>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</si>
  <si>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</si>
  <si>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</si>
  <si>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</si>
  <si>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</si>
  <si>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</si>
  <si>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</si>
  <si>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</si>
  <si>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</si>
  <si>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</si>
  <si>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</si>
  <si>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</si>
  <si>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</si>
  <si>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</si>
  <si>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</si>
  <si>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</si>
  <si>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</si>
  <si>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</si>
  <si>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</si>
  <si>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</si>
  <si>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</si>
  <si>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</si>
  <si>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</si>
  <si>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</si>
  <si>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</si>
  <si>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</si>
  <si>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</si>
  <si>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</si>
  <si>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</si>
  <si>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</si>
  <si>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</si>
  <si>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</si>
  <si>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</si>
  <si>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</si>
  <si>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</si>
  <si>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</si>
  <si>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</si>
  <si>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</si>
  <si>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</si>
  <si>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</si>
  <si>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</si>
  <si>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</si>
  <si>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</si>
  <si>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</si>
  <si>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</si>
  <si>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</si>
  <si>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</si>
  <si>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</si>
  <si>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</si>
  <si>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</si>
  <si>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</si>
  <si>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</si>
  <si>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</si>
  <si>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</si>
  <si>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</si>
  <si>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</si>
  <si>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</si>
  <si>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</si>
  <si>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</si>
  <si>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</si>
  <si>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</si>
  <si>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</si>
  <si>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</si>
  <si>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</si>
  <si>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</si>
  <si>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</si>
  <si>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</si>
  <si>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</si>
  <si>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</si>
  <si>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</si>
  <si>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</si>
  <si>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</si>
  <si>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</si>
  <si>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</si>
  <si>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</si>
  <si>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</si>
  <si>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</si>
  <si>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</si>
  <si>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</si>
  <si>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</si>
  <si>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</si>
  <si>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</si>
  <si>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</si>
  <si>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</si>
  <si>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</si>
  <si>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</si>
  <si>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</si>
  <si>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</si>
  <si>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</si>
  <si>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</si>
  <si>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</si>
  <si>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</si>
  <si>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</si>
  <si>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</si>
  <si>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</si>
  <si>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</si>
  <si>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</si>
  <si>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</si>
  <si>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</si>
  <si>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</si>
  <si>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</si>
  <si>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</si>
  <si>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</si>
  <si>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</si>
  <si>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</si>
  <si>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</si>
  <si>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</si>
  <si>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</si>
  <si>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</si>
  <si>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</si>
  <si>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</si>
  <si>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</si>
  <si>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</si>
  <si>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</si>
  <si>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</si>
  <si>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</si>
  <si>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</si>
  <si>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</si>
  <si>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</si>
  <si>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</si>
  <si>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</si>
  <si>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</si>
  <si>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</si>
  <si>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</si>
  <si>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</si>
  <si>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</si>
  <si>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</si>
  <si>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</si>
  <si>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</si>
  <si>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</si>
  <si>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</si>
  <si>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</si>
  <si>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</si>
  <si>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</si>
  <si>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</si>
  <si>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</si>
  <si>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</si>
  <si>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</si>
  <si>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</si>
  <si>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</si>
  <si>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</si>
  <si>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</si>
  <si>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</si>
  <si>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</si>
  <si>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</si>
  <si>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</si>
  <si>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</si>
  <si>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</si>
  <si>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</si>
  <si>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</si>
  <si>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</si>
  <si>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</si>
  <si>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</si>
  <si>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</si>
  <si>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</si>
  <si>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</si>
  <si>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</si>
  <si>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</si>
  <si>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</si>
  <si>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</si>
  <si>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</si>
  <si>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</si>
  <si>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</si>
  <si>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</si>
  <si>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</si>
  <si>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</si>
  <si>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</si>
  <si>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</si>
  <si>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</si>
  <si>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</si>
  <si>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</si>
  <si>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</si>
  <si>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</si>
  <si>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</si>
  <si>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</si>
  <si>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</si>
  <si>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</si>
  <si>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</si>
  <si>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</si>
  <si>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</si>
  <si>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</si>
  <si>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</si>
  <si>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</si>
  <si>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</si>
  <si>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</si>
  <si>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</si>
  <si>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</si>
  <si>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</si>
  <si>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</si>
  <si>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</si>
  <si>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</si>
  <si>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</si>
  <si>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</si>
  <si>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</si>
  <si>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</si>
  <si>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</si>
  <si>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</si>
  <si>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</si>
  <si>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</si>
  <si>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</si>
  <si>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</si>
  <si>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</si>
  <si>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</si>
  <si>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</si>
  <si>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</si>
  <si>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</si>
  <si>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</si>
  <si>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</si>
  <si>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</si>
  <si>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</si>
  <si>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</si>
  <si>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</si>
  <si>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</si>
  <si>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</si>
  <si>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</si>
  <si>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</si>
  <si>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</si>
  <si>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</si>
  <si>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</si>
  <si>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</si>
  <si>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</si>
  <si>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</si>
  <si>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</si>
  <si>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</si>
  <si>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</si>
  <si>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</si>
  <si>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</si>
  <si>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</si>
  <si>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</si>
  <si>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</si>
  <si>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</si>
  <si>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</si>
  <si>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</si>
  <si>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</si>
  <si>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</si>
  <si>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</si>
  <si>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</si>
  <si>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</si>
  <si>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</si>
  <si>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</si>
  <si>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</si>
  <si>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</si>
  <si>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</si>
  <si>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</si>
  <si>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</si>
  <si>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</si>
  <si>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</si>
  <si>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</si>
  <si>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</si>
  <si>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</si>
  <si>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</si>
  <si>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</si>
  <si>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</si>
  <si>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</si>
  <si>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</si>
  <si>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</si>
  <si>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</si>
  <si>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</si>
  <si>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</si>
  <si>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</si>
  <si>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</si>
  <si>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</si>
  <si>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</si>
  <si>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</si>
  <si>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</si>
  <si>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</si>
  <si>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</si>
  <si>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</si>
  <si>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</si>
  <si>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</si>
  <si>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</si>
  <si>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</si>
  <si>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</si>
  <si>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</si>
  <si>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</si>
  <si>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</si>
  <si>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</si>
  <si>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</si>
  <si>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</si>
  <si>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</si>
  <si>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</si>
  <si>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</si>
  <si>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</si>
  <si>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</si>
  <si>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</si>
  <si>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</si>
  <si>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</si>
  <si>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</si>
  <si>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</si>
  <si>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</si>
  <si>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</si>
  <si>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</si>
  <si>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</si>
  <si>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</si>
  <si>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</si>
  <si>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</si>
  <si>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</si>
  <si>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</si>
  <si>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</si>
  <si>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</si>
  <si>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</si>
  <si>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</si>
  <si>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</si>
  <si>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</si>
  <si>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</si>
  <si>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</si>
  <si>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</si>
  <si>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</si>
  <si>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</si>
  <si>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</si>
  <si>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</si>
  <si>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</si>
  <si>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</si>
  <si>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</si>
  <si>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</si>
  <si>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</si>
  <si>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</si>
  <si>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</si>
  <si>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</si>
  <si>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</si>
  <si>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</si>
  <si>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</si>
  <si>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</si>
  <si>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</si>
  <si>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</si>
  <si>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</si>
  <si>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</si>
  <si>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</si>
  <si>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</si>
  <si>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</si>
  <si>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</si>
  <si>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</si>
  <si>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</si>
  <si>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</si>
  <si>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</si>
  <si>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</si>
  <si>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</si>
  <si>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</si>
  <si>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</si>
  <si>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</si>
  <si>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</si>
  <si>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</si>
  <si>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</si>
  <si>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</si>
  <si>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</si>
  <si>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</si>
  <si>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</si>
  <si>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</si>
  <si>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</si>
  <si>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</si>
  <si>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</si>
  <si>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</si>
  <si>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</si>
  <si>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</si>
  <si>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</si>
  <si>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</si>
  <si>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</si>
  <si>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</si>
  <si>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</si>
  <si>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</si>
  <si>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</si>
  <si>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</si>
  <si>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</si>
  <si>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</si>
  <si>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</si>
  <si>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</si>
  <si>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</si>
  <si>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</si>
  <si>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</si>
  <si>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</si>
  <si>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</si>
  <si>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</si>
  <si>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</si>
  <si>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</si>
  <si>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</si>
  <si>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</si>
  <si>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</si>
  <si>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</si>
  <si>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</si>
  <si>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</si>
  <si>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</si>
  <si>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</si>
  <si>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</si>
  <si>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</si>
  <si>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</si>
  <si>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</si>
  <si>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</si>
  <si>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</si>
  <si>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</si>
  <si>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</si>
  <si>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</si>
  <si>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</si>
  <si>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</si>
  <si>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</si>
  <si>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</si>
  <si>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</si>
  <si>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</si>
  <si>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</si>
  <si>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</si>
  <si>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</si>
  <si>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</si>
  <si>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</si>
  <si>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</si>
  <si>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</si>
  <si>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</si>
  <si>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</si>
  <si>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</si>
  <si>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</si>
  <si>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</si>
  <si>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</si>
  <si>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</si>
  <si>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</si>
  <si>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</si>
  <si>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</si>
  <si>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</si>
  <si>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</si>
  <si>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</si>
  <si>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</si>
  <si>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</si>
  <si>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</si>
  <si>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</si>
  <si>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</si>
  <si>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</si>
  <si>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</si>
  <si>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</si>
  <si>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</si>
  <si>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</si>
  <si>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</si>
  <si>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</si>
  <si>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</si>
  <si>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</si>
  <si>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</si>
  <si>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</si>
  <si>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</si>
  <si>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</si>
  <si>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</si>
  <si>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</si>
  <si>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</si>
  <si>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</si>
  <si>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</si>
  <si>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</si>
  <si>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</si>
  <si>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</si>
  <si>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</si>
  <si>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</si>
  <si>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</si>
  <si>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</si>
  <si>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</si>
  <si>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</si>
  <si>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</si>
  <si>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</si>
  <si>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</si>
  <si>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</si>
  <si>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</si>
  <si>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</si>
  <si>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</si>
  <si>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</si>
  <si>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</si>
  <si>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</si>
  <si>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</si>
  <si>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</si>
  <si>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</si>
  <si>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</si>
  <si>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</si>
  <si>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</si>
  <si>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</si>
  <si>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</si>
  <si>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</si>
  <si>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</si>
  <si>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</si>
  <si>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</si>
  <si>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</si>
  <si>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</si>
  <si>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</si>
  <si>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</si>
  <si>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</si>
  <si>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</si>
  <si>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</si>
  <si>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</si>
  <si>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</si>
  <si>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</si>
  <si>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</si>
  <si>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</si>
  <si>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</si>
  <si>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</si>
  <si>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</si>
  <si>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</si>
  <si>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</si>
  <si>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</si>
  <si>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</si>
  <si>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</si>
  <si>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</si>
  <si>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</si>
  <si>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</si>
  <si>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</si>
  <si>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</si>
  <si>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</si>
  <si>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</si>
  <si>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</si>
  <si>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</si>
  <si>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</si>
  <si>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</si>
  <si>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</si>
  <si>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</si>
  <si>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</si>
  <si>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</si>
  <si>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</si>
  <si>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</si>
  <si>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</si>
  <si>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</si>
  <si>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</si>
  <si>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</si>
  <si>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</si>
  <si>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</si>
  <si>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</si>
  <si>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</si>
  <si>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</si>
  <si>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</si>
  <si>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</si>
  <si>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</si>
  <si>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</si>
  <si>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</si>
  <si>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</si>
  <si>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</si>
  <si>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</si>
  <si>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</si>
  <si>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</si>
  <si>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</si>
  <si>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</si>
  <si>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</si>
  <si>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</si>
  <si>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</si>
  <si>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</si>
  <si>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</si>
  <si>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</si>
  <si>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</si>
  <si>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</si>
  <si>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</si>
  <si>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</si>
  <si>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</si>
  <si>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</si>
  <si>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</si>
  <si>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</si>
  <si>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</si>
  <si>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</si>
  <si>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</si>
  <si>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</si>
  <si>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</si>
  <si>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</si>
  <si>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</si>
  <si>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</si>
  <si>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</si>
  <si>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</si>
  <si>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</si>
  <si>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</si>
  <si>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</si>
  <si>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</si>
  <si>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</si>
  <si>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</si>
  <si>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</si>
  <si>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</si>
  <si>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</si>
  <si>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</si>
  <si>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</si>
  <si>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</si>
  <si>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</si>
  <si>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</si>
  <si>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</si>
  <si>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</si>
  <si>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</si>
  <si>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</si>
  <si>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</si>
  <si>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</si>
  <si>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</si>
  <si>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</si>
  <si>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</si>
  <si>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</si>
  <si>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</si>
  <si>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</si>
  <si>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</si>
  <si>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</si>
  <si>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</si>
  <si>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</si>
  <si>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</si>
  <si>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</si>
  <si>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</si>
  <si>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</si>
  <si>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</si>
  <si>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</si>
  <si>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</si>
  <si>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</si>
  <si>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</si>
  <si>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</si>
  <si>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</si>
  <si>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</si>
  <si>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</si>
  <si>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</si>
  <si>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</si>
  <si>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</si>
  <si>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</si>
  <si>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</si>
  <si>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</si>
  <si>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</si>
  <si>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</si>
  <si>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</si>
  <si>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</si>
  <si>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</si>
  <si>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</si>
  <si>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</si>
  <si>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</si>
  <si>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</si>
  <si>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</si>
  <si>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</si>
  <si>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</si>
  <si>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</si>
  <si>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</si>
  <si>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</si>
  <si>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</si>
  <si>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</si>
  <si>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</si>
  <si>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</si>
  <si>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</si>
  <si>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</si>
  <si>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</si>
  <si>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</si>
  <si>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</si>
  <si>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</si>
  <si>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</si>
  <si>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</si>
  <si>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</si>
  <si>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</si>
  <si>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</si>
  <si>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</si>
  <si>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</si>
  <si>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</si>
  <si>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</si>
  <si>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</si>
  <si>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</si>
  <si>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</si>
  <si>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</si>
  <si>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</si>
  <si>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</si>
  <si>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</si>
  <si>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</si>
  <si>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</si>
  <si>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</si>
  <si>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</si>
  <si>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</si>
  <si>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</si>
  <si>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</si>
  <si>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</si>
  <si>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</si>
  <si>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</si>
  <si>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</si>
  <si>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</si>
  <si>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</si>
  <si>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</si>
  <si>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</si>
  <si>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</si>
  <si>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</si>
  <si>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</si>
  <si>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</si>
  <si>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</si>
  <si>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</si>
  <si>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</si>
  <si>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</si>
  <si>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</si>
  <si>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</si>
  <si>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</si>
  <si>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</si>
  <si>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</si>
  <si>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</si>
  <si>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</si>
  <si>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</si>
  <si>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</si>
  <si>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</si>
  <si>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</si>
  <si>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</si>
  <si>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</si>
  <si>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</si>
  <si>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</si>
  <si>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</si>
  <si>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</si>
  <si>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</si>
  <si>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</si>
  <si>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</si>
  <si>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</si>
  <si>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</si>
  <si>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</si>
  <si>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</si>
  <si>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</si>
  <si>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</si>
  <si>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</si>
  <si>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</si>
  <si>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</si>
  <si>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</si>
  <si>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</si>
  <si>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</si>
  <si>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</si>
  <si>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</si>
  <si>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</si>
  <si>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</si>
  <si>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</si>
  <si>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</si>
  <si>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</si>
  <si>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</si>
  <si>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</si>
  <si>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</si>
  <si>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</si>
  <si>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</si>
  <si>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</si>
  <si>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</si>
  <si>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</si>
  <si>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</si>
  <si>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</si>
  <si>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</si>
  <si>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</si>
  <si>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</si>
  <si>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</si>
  <si>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</si>
  <si>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</si>
  <si>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</si>
  <si>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</si>
  <si>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</si>
  <si>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</si>
  <si>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</si>
  <si>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</si>
  <si>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</si>
  <si>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</si>
  <si>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</si>
  <si>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</si>
  <si>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</si>
  <si>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</si>
  <si>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</si>
  <si>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</si>
  <si>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</si>
  <si>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</si>
  <si>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</si>
  <si>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</si>
  <si>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</si>
  <si>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</si>
  <si>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</si>
  <si>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</si>
  <si>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</si>
  <si>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</si>
  <si>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</si>
  <si>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</si>
  <si>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</si>
  <si>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</si>
  <si>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</si>
  <si>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</si>
  <si>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</si>
  <si>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</si>
  <si>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</si>
  <si>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</si>
  <si>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</si>
  <si>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</si>
  <si>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</si>
  <si>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</si>
  <si>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</si>
  <si>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</si>
  <si>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</si>
  <si>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</si>
  <si>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</si>
  <si>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</si>
  <si>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</si>
  <si>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</si>
  <si>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</si>
  <si>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</si>
  <si>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</si>
  <si>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</si>
  <si>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</si>
  <si>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</si>
  <si>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</si>
  <si>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</si>
  <si>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</si>
  <si>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</si>
  <si>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</si>
  <si>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</si>
  <si>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</si>
  <si>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</si>
  <si>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</si>
  <si>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</si>
  <si>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</si>
  <si>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</si>
  <si>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</si>
  <si>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</si>
  <si>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</si>
  <si>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</si>
  <si>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</si>
  <si>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</si>
  <si>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</si>
  <si>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</si>
  <si>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</si>
  <si>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</si>
  <si>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</si>
  <si>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</si>
  <si>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</si>
  <si>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</si>
  <si>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</si>
  <si>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</si>
  <si>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</si>
  <si>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</si>
  <si>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</si>
  <si>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</si>
  <si>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</si>
  <si>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</si>
  <si>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</si>
  <si>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</si>
  <si>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</si>
  <si>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</si>
  <si>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</si>
  <si>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</si>
  <si>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</si>
  <si>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</si>
  <si>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</si>
  <si>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</si>
  <si>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</si>
  <si>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</si>
  <si>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</si>
  <si>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</si>
  <si>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</si>
  <si>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</si>
  <si>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</si>
  <si>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</si>
  <si>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</si>
  <si>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</si>
  <si>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</si>
  <si>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</si>
  <si>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</si>
  <si>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</si>
  <si>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</si>
  <si>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</si>
  <si>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</si>
  <si>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</si>
  <si>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</si>
  <si>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</si>
  <si>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</si>
  <si>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</si>
  <si>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</si>
  <si>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</si>
  <si>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</si>
  <si>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</si>
  <si>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</si>
  <si>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</si>
  <si>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</si>
  <si>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</si>
  <si>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</si>
  <si>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</si>
  <si>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</si>
  <si>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</si>
  <si>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</si>
  <si>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</si>
  <si>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</si>
  <si>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</si>
  <si>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</si>
  <si>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</si>
  <si>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</si>
  <si>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</si>
  <si>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</si>
  <si>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</si>
  <si>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</si>
  <si>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</si>
  <si>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</si>
  <si>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</si>
  <si>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</si>
  <si>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</si>
  <si>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</si>
  <si>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</si>
  <si>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</si>
  <si>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</si>
  <si>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</si>
  <si>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</si>
  <si>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</si>
  <si>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</si>
  <si>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</si>
  <si>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</si>
  <si>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</si>
  <si>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</si>
  <si>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</si>
  <si>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</si>
  <si>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</si>
  <si>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</si>
  <si>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</si>
  <si>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</si>
  <si>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</si>
  <si>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</si>
  <si>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</si>
  <si>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</si>
  <si>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</si>
  <si>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</si>
  <si>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</si>
  <si>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</si>
  <si>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</si>
  <si>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</si>
  <si>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</si>
  <si>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</si>
  <si>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</si>
  <si>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</si>
  <si>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</si>
  <si>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</si>
  <si>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</si>
  <si>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</si>
  <si>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</si>
  <si>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</si>
  <si>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</si>
  <si>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</si>
  <si>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</si>
  <si>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</si>
  <si>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</si>
  <si>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</si>
  <si>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</si>
  <si>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</si>
  <si>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</si>
  <si>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</si>
  <si>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</si>
  <si>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</si>
  <si>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</si>
  <si>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</si>
  <si>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</si>
  <si>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</si>
  <si>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</si>
  <si>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</si>
  <si>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</si>
  <si>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</si>
  <si>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</si>
  <si>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</si>
  <si>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</si>
  <si>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</si>
  <si>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</si>
  <si>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</si>
  <si>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</si>
  <si>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</si>
  <si>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</si>
  <si>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</si>
  <si>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</si>
  <si>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</si>
  <si>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</si>
  <si>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</si>
  <si>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</si>
  <si>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</si>
  <si>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</si>
  <si>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</si>
  <si>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</si>
  <si>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</si>
  <si>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</si>
  <si>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</si>
  <si>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</si>
  <si>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</si>
  <si>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</si>
  <si>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</si>
  <si>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</si>
  <si>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</si>
  <si>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</si>
  <si>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</si>
  <si>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</si>
  <si>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</si>
  <si>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</si>
  <si>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</si>
  <si>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</si>
  <si>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</si>
  <si>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</si>
  <si>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</si>
  <si>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</si>
  <si>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</si>
  <si>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</si>
  <si>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</si>
  <si>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</si>
  <si>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</si>
  <si>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</si>
  <si>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</si>
  <si>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</si>
  <si>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</si>
  <si>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</si>
  <si>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</si>
  <si>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</si>
  <si>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</si>
  <si>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</si>
  <si>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</si>
  <si>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</si>
  <si>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</si>
  <si>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</si>
  <si>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</si>
  <si>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</si>
  <si>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</si>
  <si>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</si>
  <si>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</si>
  <si>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</si>
  <si>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</si>
  <si>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</si>
  <si>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</si>
  <si>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</si>
  <si>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</si>
  <si>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</si>
  <si>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</si>
  <si>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</si>
  <si>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</si>
  <si>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</si>
  <si>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</si>
  <si>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</si>
  <si>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</si>
  <si>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</si>
  <si>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</si>
  <si>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</si>
  <si>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</si>
  <si>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</si>
  <si>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</si>
  <si>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</si>
  <si>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</si>
  <si>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</si>
  <si>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</si>
  <si>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</si>
  <si>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</si>
  <si>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</si>
  <si>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</si>
  <si>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</si>
  <si>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</si>
  <si>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</si>
  <si>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</si>
  <si>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</si>
  <si>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</si>
  <si>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</si>
  <si>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</si>
  <si>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</si>
  <si>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</si>
  <si>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</si>
  <si>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</si>
  <si>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</si>
  <si>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</si>
  <si>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</si>
  <si>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</si>
  <si>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</si>
  <si>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</si>
  <si>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</si>
  <si>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</si>
  <si>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</si>
  <si>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</si>
  <si>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</si>
  <si>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</si>
  <si>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</si>
  <si>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</si>
  <si>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</si>
  <si>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</si>
  <si>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</si>
  <si>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</si>
  <si>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</si>
  <si>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</si>
  <si>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</si>
  <si>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</si>
  <si>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</si>
  <si>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</si>
  <si>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</si>
  <si>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</si>
  <si>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</si>
  <si>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</si>
  <si>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</si>
  <si>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</si>
  <si>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</si>
  <si>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</si>
  <si>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</si>
  <si>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</si>
  <si>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</si>
  <si>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</si>
  <si>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</si>
  <si>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</si>
  <si>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</si>
  <si>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</si>
  <si>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</si>
  <si>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</si>
  <si>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</si>
  <si>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</si>
  <si>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</si>
  <si>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</si>
  <si>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</si>
  <si>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</si>
  <si>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</si>
  <si>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</si>
  <si>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</si>
  <si>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</si>
  <si>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</si>
  <si>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</si>
  <si>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</si>
  <si>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</si>
  <si>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</si>
  <si>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</si>
  <si>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</si>
  <si>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</si>
  <si>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</si>
  <si>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</si>
  <si>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</si>
  <si>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</si>
  <si>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</si>
  <si>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</si>
  <si>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</si>
  <si>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</si>
  <si>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</si>
  <si>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</si>
  <si>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</si>
  <si>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</si>
  <si>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</si>
  <si>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</si>
  <si>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</si>
  <si>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</si>
  <si>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</si>
  <si>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</si>
  <si>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</si>
  <si>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</si>
  <si>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</si>
  <si>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</si>
  <si>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</si>
  <si>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</si>
  <si>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</si>
  <si>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</si>
  <si>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</si>
  <si>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</si>
  <si>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</si>
  <si>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</si>
  <si>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</si>
  <si>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</si>
  <si>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</si>
  <si>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</si>
  <si>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</si>
  <si>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</si>
  <si>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</si>
  <si>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</si>
  <si>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</si>
  <si>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</si>
  <si>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</si>
  <si>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</si>
  <si>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</si>
  <si>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</si>
  <si>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</si>
  <si>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</si>
  <si>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</si>
  <si>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</si>
  <si>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</si>
  <si>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</si>
  <si>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</si>
  <si>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</si>
  <si>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</si>
  <si>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</si>
  <si>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</si>
  <si>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</si>
  <si>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</si>
  <si>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</si>
  <si>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</si>
  <si>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</si>
  <si>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</si>
  <si>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</si>
  <si>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</si>
  <si>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</si>
  <si>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</si>
  <si>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</si>
  <si>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</si>
  <si>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</si>
  <si>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</si>
  <si>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</si>
  <si>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</si>
  <si>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</si>
  <si>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</si>
  <si>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</si>
  <si>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</si>
  <si>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</si>
  <si>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</si>
  <si>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</si>
  <si>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</si>
  <si>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</si>
  <si>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</si>
  <si>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</si>
  <si>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</si>
  <si>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</si>
  <si>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</si>
  <si>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</si>
  <si>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</si>
  <si>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</si>
  <si>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</si>
  <si>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</si>
  <si>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</si>
  <si>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</si>
  <si>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</si>
  <si>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</si>
  <si>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</si>
  <si>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</si>
  <si>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</si>
  <si>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</si>
  <si>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</si>
  <si>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</si>
  <si>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</si>
  <si>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</si>
  <si>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</si>
  <si>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</si>
  <si>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</si>
  <si>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</si>
  <si>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</si>
  <si>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</si>
  <si>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</si>
  <si>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</si>
  <si>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</si>
  <si>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</si>
  <si>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</si>
  <si>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</si>
  <si>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</si>
  <si>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</si>
  <si>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</si>
  <si>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</si>
  <si>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</si>
  <si>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</si>
  <si>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</si>
  <si>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</si>
  <si>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</si>
  <si>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</si>
  <si>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</si>
  <si>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</si>
  <si>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</si>
  <si>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</si>
  <si>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</si>
  <si>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</si>
  <si>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</si>
  <si>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</si>
  <si>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</si>
  <si>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</si>
  <si>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</si>
  <si>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</si>
  <si>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</si>
  <si>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</si>
  <si>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</si>
  <si>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</si>
  <si>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</si>
  <si>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</si>
  <si>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</si>
  <si>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</si>
  <si>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</si>
  <si>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</si>
  <si>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</si>
  <si>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</si>
  <si>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</si>
  <si>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</si>
  <si>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</si>
  <si>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</si>
  <si>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</si>
  <si>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</si>
  <si>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</si>
  <si>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</si>
  <si>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</si>
  <si>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</si>
  <si>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</si>
  <si>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</si>
  <si>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</si>
  <si>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</si>
  <si>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</si>
  <si>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</si>
  <si>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</si>
  <si>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</si>
  <si>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</si>
  <si>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</si>
  <si>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</si>
  <si>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</si>
  <si>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</si>
  <si>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</si>
  <si>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</si>
  <si>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</si>
  <si>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</si>
  <si>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</si>
  <si>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</si>
  <si>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</si>
  <si>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</si>
  <si>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</si>
  <si>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</si>
  <si>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</si>
  <si>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</si>
  <si>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</si>
  <si>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</si>
  <si>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</si>
  <si>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</si>
  <si>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</si>
  <si>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</si>
  <si>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</si>
  <si>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</si>
  <si>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</si>
  <si>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</si>
  <si>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</si>
  <si>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</si>
  <si>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</si>
  <si>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</si>
  <si>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</si>
  <si>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</si>
  <si>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</si>
  <si>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</si>
  <si>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</si>
  <si>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</si>
  <si>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</si>
  <si>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</si>
  <si>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</si>
  <si>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</si>
  <si>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</si>
  <si>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</si>
  <si>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</si>
  <si>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</si>
  <si>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</si>
  <si>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</si>
  <si>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</si>
  <si>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</si>
  <si>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</si>
  <si>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</si>
  <si>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</si>
  <si>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</si>
  <si>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</si>
  <si>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</si>
  <si>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</si>
  <si>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</si>
  <si>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</si>
  <si>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</si>
  <si>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</si>
  <si>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</si>
  <si>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</si>
  <si>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</si>
  <si>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</si>
  <si>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</si>
  <si>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</si>
  <si>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</si>
  <si>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</si>
  <si>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</si>
  <si>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</si>
  <si>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</si>
  <si>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</si>
  <si>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</si>
  <si>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</si>
  <si>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</si>
  <si>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</si>
  <si>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</si>
  <si>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</si>
  <si>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</si>
  <si>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</si>
  <si>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</si>
  <si>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</si>
  <si>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</si>
  <si>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</si>
  <si>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</si>
  <si>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</si>
  <si>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</si>
  <si>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</si>
  <si>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</si>
  <si>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</si>
  <si>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</si>
  <si>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</si>
  <si>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</si>
  <si>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</si>
  <si>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</si>
  <si>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</si>
  <si>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</si>
  <si>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</si>
  <si>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</si>
  <si>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</si>
  <si>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</si>
  <si>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</si>
  <si>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</si>
  <si>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</si>
  <si>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</si>
  <si>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</si>
  <si>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</si>
  <si>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</si>
  <si>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</si>
  <si>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</si>
  <si>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</si>
  <si>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</si>
  <si>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</si>
  <si>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</si>
  <si>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</si>
  <si>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</si>
  <si>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</si>
  <si>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</si>
  <si>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</si>
  <si>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</si>
  <si>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</si>
  <si>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</si>
  <si>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</si>
  <si>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</si>
  <si>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</si>
  <si>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</si>
  <si>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</si>
  <si>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</si>
  <si>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</si>
  <si>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</si>
  <si>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</si>
  <si>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</si>
  <si>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</si>
  <si>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</si>
  <si>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</si>
  <si>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</si>
  <si>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</si>
  <si>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</si>
  <si>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</si>
  <si>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</si>
  <si>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</si>
  <si>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</si>
  <si>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</si>
  <si>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</si>
  <si>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</si>
  <si>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</si>
  <si>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</si>
  <si>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</si>
  <si>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</si>
  <si>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</si>
  <si>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</si>
  <si>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</si>
  <si>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</si>
  <si>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</si>
  <si>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</si>
  <si>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</si>
  <si>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</si>
  <si>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</si>
  <si>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</si>
  <si>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</si>
  <si>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</si>
  <si>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</si>
  <si>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</si>
  <si>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</si>
  <si>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</si>
  <si>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</si>
  <si>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</si>
  <si>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</si>
  <si>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</si>
  <si>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</si>
  <si>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</si>
  <si>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</si>
  <si>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</si>
  <si>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</si>
  <si>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</si>
  <si>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</si>
  <si>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</si>
  <si>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</si>
  <si>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</si>
  <si>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</si>
  <si>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</si>
  <si>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</si>
  <si>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</si>
  <si>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</si>
  <si>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</si>
  <si>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</si>
  <si>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</si>
  <si>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</si>
  <si>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</si>
  <si>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</si>
  <si>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</si>
  <si>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</si>
  <si>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</si>
  <si>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</si>
  <si>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</si>
  <si>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</si>
  <si>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</si>
  <si>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</si>
  <si>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</si>
  <si>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</si>
  <si>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</si>
  <si>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</si>
  <si>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</si>
  <si>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</si>
  <si>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</si>
  <si>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</si>
  <si>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</si>
  <si>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</si>
  <si>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</si>
  <si>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</si>
  <si>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</si>
  <si>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</si>
  <si>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</si>
  <si>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</si>
  <si>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</si>
  <si>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</si>
  <si>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</si>
  <si>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</si>
  <si>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</si>
  <si>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</si>
  <si>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</si>
  <si>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</si>
  <si>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</si>
  <si>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</si>
  <si>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</si>
  <si>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</si>
  <si>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</si>
  <si>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</si>
  <si>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</si>
  <si>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</si>
  <si>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</si>
  <si>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</si>
  <si>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</si>
  <si>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</si>
  <si>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</si>
  <si>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</si>
  <si>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</si>
  <si>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</si>
  <si>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</si>
  <si>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</si>
  <si>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</si>
  <si>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</si>
  <si>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</si>
  <si>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</si>
  <si>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</si>
  <si>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</si>
  <si>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</si>
  <si>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</si>
  <si>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</si>
  <si>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</si>
  <si>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</si>
  <si>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</si>
  <si>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</si>
  <si>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</si>
  <si>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</si>
  <si>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</si>
  <si>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</si>
  <si>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</si>
  <si>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</si>
  <si>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</si>
  <si>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</si>
  <si>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</si>
  <si>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</si>
  <si>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</si>
  <si>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</si>
  <si>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</si>
  <si>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</si>
  <si>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</si>
  <si>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</si>
  <si>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</si>
  <si>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</si>
  <si>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</si>
  <si>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</si>
  <si>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</si>
  <si>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</si>
  <si>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</si>
  <si>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</si>
  <si>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</si>
  <si>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</si>
  <si>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</si>
  <si>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</si>
  <si>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</si>
  <si>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</si>
  <si>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</si>
  <si>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</si>
  <si>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</si>
  <si>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</si>
  <si>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</si>
  <si>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</si>
  <si>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</si>
  <si>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</si>
  <si>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</si>
  <si>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</si>
  <si>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</si>
  <si>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</si>
  <si>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</si>
  <si>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</si>
  <si>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</si>
  <si>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</si>
  <si>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</si>
  <si>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</si>
  <si>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</si>
  <si>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</si>
  <si>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</si>
  <si>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</si>
  <si>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</si>
  <si>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</si>
  <si>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</si>
  <si>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</si>
  <si>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</si>
  <si>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</si>
  <si>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</si>
  <si>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</si>
  <si>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</si>
  <si>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</si>
  <si>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</si>
  <si>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</si>
  <si>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</si>
  <si>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</si>
  <si>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</si>
  <si>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</si>
  <si>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</si>
  <si>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</si>
  <si>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</si>
  <si>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</si>
  <si>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</si>
  <si>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</si>
  <si>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</si>
  <si>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</si>
  <si>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</si>
  <si>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</si>
  <si>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</si>
  <si>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</si>
  <si>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</si>
  <si>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</si>
  <si>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</si>
  <si>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</si>
  <si>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</si>
  <si>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</si>
  <si>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</si>
  <si>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</si>
  <si>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</si>
  <si>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</si>
  <si>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</si>
  <si>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</si>
  <si>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</si>
  <si>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</si>
  <si>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</si>
  <si>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</si>
  <si>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</si>
  <si>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</si>
  <si>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</si>
  <si>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</si>
  <si>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</si>
  <si>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</si>
  <si>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</si>
  <si>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</si>
  <si>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</si>
  <si>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</si>
  <si>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</si>
  <si>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</si>
  <si>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</si>
  <si>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</si>
  <si>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</si>
  <si>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</si>
  <si>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</si>
  <si>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</si>
  <si>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</si>
  <si>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</si>
  <si>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</si>
  <si>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</si>
  <si>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</si>
  <si>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</si>
  <si>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</si>
  <si>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</si>
  <si>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</si>
  <si>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</si>
  <si>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</si>
  <si>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</si>
  <si>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</si>
  <si>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</si>
  <si>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</si>
  <si>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</si>
  <si>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</si>
  <si>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</si>
  <si>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</si>
  <si>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</si>
  <si>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</si>
  <si>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</si>
  <si>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</si>
  <si>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</si>
  <si>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</si>
  <si>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</si>
  <si>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</si>
  <si>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</si>
  <si>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</si>
  <si>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</si>
  <si>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</si>
  <si>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</si>
  <si>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</si>
  <si>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</si>
  <si>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</si>
  <si>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</si>
  <si>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</si>
  <si>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</si>
  <si>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</si>
  <si>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</si>
  <si>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</si>
  <si>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</si>
  <si>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</si>
  <si>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</si>
  <si>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</si>
  <si>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</si>
  <si>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</si>
  <si>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</si>
  <si>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</si>
  <si>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</si>
  <si>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</si>
  <si>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</si>
  <si>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</si>
  <si>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</si>
  <si>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</si>
  <si>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</si>
  <si>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</si>
  <si>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</si>
  <si>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</si>
  <si>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</si>
  <si>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</si>
  <si>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</si>
  <si>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</si>
  <si>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</si>
  <si>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</si>
  <si>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</si>
  <si>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</si>
  <si>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</si>
  <si>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</si>
  <si>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</si>
  <si>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</si>
  <si>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</si>
  <si>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</si>
  <si>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</si>
  <si>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</si>
  <si>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</si>
  <si>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</si>
  <si>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</si>
  <si>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</si>
  <si>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</si>
  <si>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</si>
  <si>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</si>
  <si>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</si>
  <si>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</si>
  <si>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</si>
  <si>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</si>
  <si>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</si>
  <si>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</si>
  <si>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</si>
  <si>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</si>
  <si>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</si>
  <si>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</si>
  <si>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</si>
  <si>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</si>
  <si>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</si>
  <si>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</si>
  <si>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</si>
  <si>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</si>
  <si>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</si>
  <si>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</si>
  <si>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</si>
  <si>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</si>
  <si>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</si>
  <si>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</si>
  <si>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</si>
  <si>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</si>
  <si>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</si>
  <si>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</si>
  <si>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</si>
  <si>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</si>
  <si>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</si>
  <si>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</si>
  <si>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</si>
  <si>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</si>
  <si>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</si>
  <si>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</si>
  <si>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</si>
  <si>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</si>
  <si>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</si>
  <si>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</si>
  <si>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</si>
  <si>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</si>
  <si>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</si>
  <si>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</si>
  <si>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</si>
  <si>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</si>
  <si>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</si>
  <si>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</si>
  <si>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</si>
  <si>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</si>
  <si>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</si>
  <si>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</si>
  <si>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</si>
  <si>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</si>
  <si>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</si>
  <si>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</si>
  <si>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</si>
  <si>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</si>
  <si>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</si>
  <si>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</si>
  <si>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</si>
  <si>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</si>
  <si>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</si>
  <si>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</si>
  <si>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</si>
  <si>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</si>
  <si>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</si>
  <si>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</si>
  <si>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</si>
  <si>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</si>
  <si>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</si>
  <si>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</si>
  <si>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</si>
  <si>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</si>
  <si>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</si>
  <si>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</si>
  <si>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</si>
  <si>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</si>
  <si>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</si>
  <si>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</si>
  <si>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</si>
  <si>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</si>
  <si>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</si>
  <si>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</si>
  <si>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</si>
  <si>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</si>
  <si>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</si>
  <si>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</si>
  <si>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</si>
  <si>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</si>
  <si>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</si>
  <si>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</si>
  <si>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</si>
  <si>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</si>
  <si>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</si>
  <si>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</si>
  <si>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</si>
  <si>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</si>
  <si>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</si>
  <si>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</si>
  <si>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</si>
  <si>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</si>
  <si>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</si>
  <si>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</si>
  <si>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</si>
  <si>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</si>
  <si>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</si>
  <si>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</si>
  <si>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</si>
  <si>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</si>
  <si>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</si>
  <si>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</si>
  <si>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</si>
  <si>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</si>
  <si>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</si>
  <si>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</si>
  <si>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</si>
  <si>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</si>
  <si>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</si>
  <si>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</si>
  <si>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</si>
  <si>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</si>
  <si>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</si>
  <si>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</si>
  <si>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</si>
  <si>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</si>
  <si>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</si>
  <si>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</si>
  <si>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</si>
  <si>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</si>
  <si>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</si>
  <si>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</si>
  <si>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</si>
  <si>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</si>
  <si>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</si>
  <si>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</si>
  <si>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</si>
  <si>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</si>
  <si>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</si>
  <si>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</si>
  <si>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</si>
  <si>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</si>
  <si>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</si>
  <si>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</si>
  <si>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</si>
  <si>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</si>
  <si>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</si>
  <si>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</si>
  <si>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</si>
  <si>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</si>
  <si>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</si>
  <si>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</si>
  <si>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</si>
  <si>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</si>
  <si>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</si>
  <si>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</si>
  <si>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</si>
  <si>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</si>
  <si>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</si>
  <si>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</si>
  <si>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</si>
  <si>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</si>
  <si>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</si>
  <si>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</si>
  <si>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</si>
  <si>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</si>
  <si>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</si>
  <si>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</si>
  <si>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</si>
  <si>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</si>
  <si>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</si>
  <si>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</si>
  <si>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</si>
  <si>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</si>
  <si>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</si>
  <si>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</si>
  <si>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</si>
  <si>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</si>
  <si>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</si>
  <si>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</si>
  <si>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</si>
  <si>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</si>
  <si>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</si>
  <si>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</si>
  <si>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</si>
  <si>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</si>
  <si>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</si>
  <si>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</si>
  <si>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</si>
  <si>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</si>
  <si>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</si>
  <si>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</si>
  <si>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</si>
  <si>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</si>
  <si>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</si>
  <si>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</si>
  <si>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</si>
  <si>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</si>
  <si>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</si>
  <si>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</si>
  <si>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</si>
  <si>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</si>
  <si>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</si>
  <si>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</si>
  <si>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</si>
  <si>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</si>
  <si>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</si>
  <si>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</si>
  <si>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</si>
  <si>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</si>
  <si>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</si>
  <si>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</si>
  <si>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</si>
  <si>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</si>
  <si>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</si>
  <si>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</si>
  <si>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</si>
  <si>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</si>
  <si>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</si>
  <si>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</si>
  <si>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</si>
  <si>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</si>
  <si>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</si>
  <si>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</si>
  <si>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</si>
  <si>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</si>
  <si>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</si>
  <si>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</si>
  <si>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</si>
  <si>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</si>
  <si>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</si>
  <si>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</si>
  <si>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</si>
  <si>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</si>
  <si>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</si>
  <si>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</si>
  <si>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</si>
  <si>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</si>
  <si>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</si>
  <si>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</si>
  <si>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</si>
  <si>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</si>
  <si>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</si>
  <si>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</si>
  <si>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</si>
  <si>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</si>
  <si>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</si>
  <si>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</si>
  <si>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</si>
  <si>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</si>
  <si>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</si>
  <si>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</si>
  <si>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</si>
  <si>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</si>
  <si>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</si>
  <si>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</si>
  <si>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</si>
  <si>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</si>
  <si>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</si>
  <si>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</si>
  <si>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</si>
  <si>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</si>
  <si>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</si>
  <si>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</si>
  <si>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</si>
  <si>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</si>
  <si>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</si>
  <si>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</si>
  <si>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</si>
  <si>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</si>
  <si>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</si>
  <si>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</si>
  <si>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</si>
  <si>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</si>
  <si>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</si>
  <si>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</si>
  <si>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</si>
  <si>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</si>
  <si>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</si>
  <si>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</si>
  <si>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</si>
  <si>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</si>
  <si>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</si>
  <si>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</si>
  <si>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</si>
  <si>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</si>
  <si>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</si>
  <si>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</si>
  <si>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</si>
  <si>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</si>
  <si>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</si>
  <si>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</si>
  <si>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</si>
  <si>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</si>
  <si>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</si>
  <si>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</si>
  <si>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</si>
  <si>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</si>
  <si>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</si>
  <si>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</si>
  <si>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</si>
  <si>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</si>
  <si>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</si>
  <si>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</si>
  <si>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</si>
  <si>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</si>
  <si>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</si>
  <si>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</si>
  <si>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</si>
  <si>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</si>
  <si>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</si>
  <si>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</si>
  <si>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</si>
  <si>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</si>
  <si>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</si>
  <si>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</si>
  <si>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</si>
  <si>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</si>
  <si>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</si>
  <si>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</si>
  <si>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</si>
  <si>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</si>
  <si>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</si>
  <si>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</si>
  <si>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</si>
  <si>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</si>
  <si>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</si>
  <si>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</si>
  <si>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</si>
  <si>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</si>
  <si>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</si>
  <si>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</si>
  <si>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</si>
  <si>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</si>
  <si>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</si>
  <si>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</si>
  <si>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</si>
  <si>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</si>
  <si>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</si>
  <si>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</si>
  <si>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</si>
  <si>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</si>
  <si>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</si>
  <si>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</si>
  <si>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</si>
  <si>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</si>
  <si>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</si>
  <si>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</si>
  <si>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</si>
  <si>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</si>
  <si>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</si>
  <si>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</si>
  <si>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</si>
  <si>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</si>
  <si>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</si>
  <si>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</si>
  <si>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</si>
  <si>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</si>
  <si>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</si>
  <si>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</si>
  <si>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</si>
  <si>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</si>
  <si>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</si>
  <si>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</si>
  <si>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</si>
  <si>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</si>
  <si>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</si>
  <si>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</si>
  <si>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</si>
  <si>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</si>
  <si>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</si>
  <si>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</si>
  <si>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</si>
  <si>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</si>
  <si>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</si>
  <si>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</si>
  <si>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</si>
  <si>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</si>
  <si>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</si>
  <si>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</si>
  <si>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</si>
  <si>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</si>
  <si>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</si>
  <si>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</si>
  <si>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</si>
  <si>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</si>
  <si>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</si>
  <si>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</si>
  <si>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</si>
  <si>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</si>
  <si>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</si>
  <si>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</si>
  <si>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</si>
  <si>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</si>
  <si>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</si>
  <si>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</si>
  <si>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</si>
  <si>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</si>
  <si>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</si>
  <si>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</si>
  <si>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</si>
  <si>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</si>
  <si>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</si>
  <si>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</si>
  <si>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</si>
  <si>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</si>
  <si>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</si>
  <si>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</si>
  <si>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</si>
  <si>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</si>
  <si>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</si>
  <si>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</si>
  <si>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</si>
  <si>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</si>
  <si>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</si>
  <si>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</si>
  <si>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</si>
  <si>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</si>
  <si>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</si>
  <si>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</si>
  <si>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</si>
  <si>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</si>
  <si>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</si>
  <si>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</si>
  <si>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</si>
  <si>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</si>
  <si>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</si>
  <si>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</si>
  <si>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</si>
  <si>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</si>
  <si>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</si>
  <si>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</si>
  <si>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</si>
  <si>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</si>
  <si>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</si>
  <si>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</si>
  <si>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</si>
  <si>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</si>
  <si>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</si>
  <si>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</si>
  <si>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</si>
  <si>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</si>
  <si>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</si>
  <si>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</si>
  <si>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</si>
  <si>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</si>
  <si>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</si>
  <si>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</si>
  <si>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</si>
  <si>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</si>
  <si>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</si>
  <si>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</si>
  <si>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</si>
  <si>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</si>
  <si>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</si>
  <si>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</si>
  <si>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</si>
  <si>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</si>
  <si>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</si>
  <si>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</si>
  <si>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</si>
  <si>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</si>
  <si>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</si>
  <si>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</si>
  <si>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</si>
  <si>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</si>
  <si>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</si>
  <si>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</si>
  <si>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</si>
  <si>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</si>
  <si>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</si>
  <si>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</si>
  <si>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</si>
  <si>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</si>
  <si>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</si>
  <si>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</si>
  <si>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</si>
  <si>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</si>
  <si>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</si>
  <si>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</si>
  <si>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</si>
  <si>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</si>
  <si>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</si>
  <si>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</si>
  <si>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</si>
  <si>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</si>
  <si>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</si>
  <si>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</si>
  <si>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</si>
  <si>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</si>
  <si>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</si>
  <si>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</si>
  <si>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</si>
  <si>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</si>
  <si>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</si>
  <si>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</si>
  <si>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</si>
  <si>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</si>
  <si>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</si>
  <si>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</si>
  <si>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</si>
  <si>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</si>
  <si>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</si>
  <si>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</si>
  <si>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</si>
  <si>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</si>
  <si>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</si>
  <si>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</si>
  <si>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</si>
  <si>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</si>
  <si>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</si>
  <si>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</si>
  <si>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</si>
  <si>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</si>
  <si>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</si>
  <si>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</si>
  <si>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</si>
  <si>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</si>
  <si>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</si>
  <si>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</si>
  <si>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</si>
  <si>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</si>
  <si>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</si>
  <si>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</si>
  <si>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</si>
  <si>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</si>
  <si>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</si>
  <si>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</si>
  <si>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</si>
  <si>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</si>
  <si>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</si>
  <si>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</si>
  <si>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</si>
  <si>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</si>
  <si>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</si>
  <si>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</si>
  <si>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</si>
  <si>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</si>
  <si>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</si>
  <si>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</si>
  <si>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</si>
  <si>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</si>
  <si>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</si>
  <si>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</si>
  <si>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</si>
  <si>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</si>
  <si>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</si>
  <si>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</si>
  <si>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</si>
  <si>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</si>
  <si>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</si>
  <si>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</si>
  <si>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</si>
  <si>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</si>
  <si>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</si>
  <si>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</si>
  <si>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</si>
  <si>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</si>
  <si>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</si>
  <si>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</si>
  <si>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</si>
  <si>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</si>
  <si>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</si>
  <si>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</si>
  <si>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</si>
  <si>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</si>
  <si>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</si>
  <si>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</si>
  <si>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</si>
  <si>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</si>
  <si>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</si>
  <si>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</si>
  <si>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</si>
  <si>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</si>
  <si>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</si>
  <si>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</si>
  <si>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</si>
  <si>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</si>
  <si>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</si>
  <si>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</si>
  <si>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</si>
  <si>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</si>
  <si>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</si>
  <si>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</si>
  <si>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</si>
  <si>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</si>
  <si>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</si>
  <si>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</si>
  <si>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</si>
  <si>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</si>
  <si>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</si>
  <si>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</si>
  <si>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</si>
  <si>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</si>
  <si>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</si>
  <si>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</si>
  <si>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</si>
  <si>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</si>
  <si>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</si>
  <si>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</si>
  <si>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</si>
  <si>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</si>
  <si>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</si>
  <si>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</si>
  <si>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</si>
  <si>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</si>
  <si>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</si>
  <si>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</si>
  <si>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</si>
  <si>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</si>
  <si>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</si>
  <si>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</si>
  <si>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</si>
  <si>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</si>
  <si>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</si>
  <si>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</si>
  <si>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</si>
  <si>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</si>
  <si>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</si>
  <si>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</si>
  <si>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</si>
  <si>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</si>
  <si>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</si>
  <si>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</si>
  <si>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</si>
  <si>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</si>
  <si>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</si>
  <si>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</si>
  <si>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</si>
  <si>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</si>
  <si>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</si>
  <si>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</si>
  <si>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</si>
  <si>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</si>
  <si>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</si>
  <si>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</si>
  <si>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</si>
  <si>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</si>
  <si>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</si>
  <si>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</si>
  <si>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</si>
  <si>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</si>
  <si>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</si>
  <si>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</si>
  <si>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</si>
  <si>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</si>
  <si>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</si>
  <si>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</si>
  <si>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</si>
  <si>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</si>
  <si>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</si>
  <si>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</si>
  <si>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</si>
  <si>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</si>
  <si>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</si>
  <si>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</si>
  <si>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</si>
  <si>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</si>
  <si>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</si>
  <si>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</si>
  <si>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</si>
  <si>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</si>
  <si>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</si>
  <si>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</si>
  <si>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</si>
  <si>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</si>
  <si>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</si>
  <si>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</si>
  <si>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</si>
  <si>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</si>
  <si>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</si>
  <si>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</si>
  <si>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</si>
  <si>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</si>
  <si>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</si>
  <si>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</si>
  <si>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</si>
  <si>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</si>
  <si>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</si>
  <si>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</si>
  <si>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</si>
  <si>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</si>
  <si>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</si>
  <si>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</si>
  <si>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</si>
  <si>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</si>
  <si>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</si>
  <si>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</si>
  <si>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</si>
  <si>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</si>
  <si>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</si>
  <si>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</si>
  <si>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</si>
  <si>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</si>
  <si>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</si>
  <si>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</si>
  <si>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</si>
  <si>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</si>
  <si>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</si>
  <si>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</si>
  <si>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</si>
  <si>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</si>
  <si>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</si>
  <si>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</si>
  <si>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</si>
  <si>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</si>
  <si>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</si>
  <si>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</si>
  <si>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</si>
  <si>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</si>
  <si>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</si>
  <si>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</si>
  <si>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</si>
  <si>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</si>
  <si>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</si>
  <si>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</si>
  <si>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</si>
  <si>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</si>
  <si>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</si>
  <si>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</si>
  <si>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</si>
  <si>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</si>
  <si>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</si>
  <si>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</si>
  <si>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</si>
  <si>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</si>
  <si>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</si>
  <si>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</si>
  <si>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</si>
  <si>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</si>
  <si>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</si>
  <si>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</si>
  <si>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</si>
  <si>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</si>
  <si>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</si>
  <si>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</si>
  <si>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</si>
  <si>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</si>
  <si>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</si>
  <si>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</si>
  <si>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</si>
  <si>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</si>
  <si>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</si>
  <si>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</si>
  <si>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</si>
  <si>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</si>
  <si>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</si>
  <si>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</si>
  <si>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</si>
  <si>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</si>
  <si>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</si>
  <si>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</si>
  <si>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</si>
  <si>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</si>
  <si>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</si>
  <si>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</si>
  <si>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</si>
  <si>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</si>
  <si>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</si>
  <si>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</si>
  <si>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</si>
  <si>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</si>
  <si>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</si>
  <si>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</si>
  <si>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</si>
  <si>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</si>
  <si>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</si>
  <si>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</si>
  <si>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</si>
  <si>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</si>
  <si>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</si>
  <si>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</si>
  <si>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</si>
  <si>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</si>
  <si>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</si>
  <si>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</si>
  <si>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</si>
  <si>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</si>
  <si>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</si>
  <si>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</si>
  <si>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</si>
  <si>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</si>
  <si>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</si>
  <si>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</si>
  <si>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</si>
  <si>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</si>
  <si>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</si>
  <si>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</si>
  <si>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</si>
  <si>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</si>
  <si>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</si>
  <si>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</si>
  <si>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</si>
  <si>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</si>
  <si>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</si>
  <si>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</si>
  <si>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</si>
  <si>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</si>
  <si>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</si>
  <si>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</si>
  <si>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</si>
  <si>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</si>
  <si>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</si>
  <si>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</si>
  <si>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</si>
  <si>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</si>
  <si>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</si>
  <si>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</si>
  <si>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</si>
  <si>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</si>
  <si>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</si>
  <si>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</si>
  <si>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</si>
  <si>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</si>
  <si>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</si>
  <si>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</si>
  <si>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</si>
  <si>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</si>
  <si>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</si>
  <si>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</si>
  <si>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</si>
  <si>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</si>
  <si>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</si>
  <si>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</si>
  <si>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</si>
  <si>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</si>
  <si>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</si>
  <si>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</si>
  <si>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</si>
  <si>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</si>
  <si>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</si>
  <si>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</si>
  <si>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</si>
  <si>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</si>
  <si>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</si>
  <si>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</si>
  <si>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</si>
  <si>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</si>
  <si>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</si>
  <si>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</si>
  <si>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</si>
  <si>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</si>
  <si>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</si>
  <si>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</si>
  <si>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</si>
  <si>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</si>
  <si>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</si>
  <si>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</si>
  <si>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</si>
  <si>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</si>
  <si>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</si>
  <si>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</si>
  <si>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</si>
  <si>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</si>
  <si>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</si>
  <si>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</si>
  <si>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</si>
  <si>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</si>
  <si>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</si>
  <si>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</si>
  <si>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</si>
  <si>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</si>
  <si>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</si>
  <si>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</si>
  <si>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</si>
  <si>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</si>
  <si>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</si>
  <si>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</si>
  <si>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</si>
  <si>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</si>
  <si>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</si>
  <si>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</si>
  <si>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</si>
  <si>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</si>
  <si>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</si>
  <si>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</si>
  <si>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</si>
  <si>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</si>
  <si>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</si>
  <si>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</si>
  <si>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</si>
  <si>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</si>
  <si>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</si>
  <si>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</si>
  <si>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</si>
  <si>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</si>
  <si>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</si>
  <si>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</si>
  <si>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</si>
  <si>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</si>
  <si>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</si>
  <si>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</si>
  <si>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</si>
  <si>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</si>
  <si>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</si>
  <si>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</si>
  <si>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</si>
  <si>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</si>
  <si>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</si>
  <si>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</si>
  <si>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</si>
  <si>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</si>
  <si>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</si>
  <si>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</si>
  <si>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</si>
  <si>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</si>
  <si>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</si>
  <si>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</si>
  <si>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</si>
  <si>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</si>
  <si>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</si>
  <si>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</si>
  <si>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</si>
  <si>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</si>
  <si>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</si>
  <si>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</si>
  <si>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</si>
  <si>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</si>
  <si>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</si>
  <si>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</si>
  <si>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</si>
  <si>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</si>
  <si>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</si>
  <si>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</si>
  <si>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</si>
  <si>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</si>
  <si>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</si>
  <si>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</si>
  <si>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</si>
  <si>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</si>
  <si>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</si>
  <si>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</si>
  <si>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</si>
  <si>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</si>
  <si>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</si>
  <si>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</si>
  <si>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</si>
  <si>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</si>
  <si>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</si>
  <si>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</si>
  <si>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</si>
  <si>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</si>
  <si>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</si>
  <si>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</si>
  <si>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</si>
  <si>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</si>
  <si>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</si>
  <si>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</si>
  <si>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</si>
  <si>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</si>
  <si>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</si>
  <si>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</si>
  <si>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</si>
  <si>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</si>
  <si>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</si>
  <si>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</si>
  <si>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</si>
  <si>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</si>
  <si>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</si>
  <si>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</si>
  <si>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</si>
  <si>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</si>
  <si>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</si>
  <si>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</si>
  <si>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</si>
  <si>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</si>
  <si>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</si>
  <si>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</si>
  <si>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</si>
  <si>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</si>
  <si>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</si>
  <si>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</si>
  <si>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</si>
  <si>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</si>
  <si>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</si>
  <si>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</si>
  <si>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</si>
  <si>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</si>
  <si>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</si>
  <si>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</si>
  <si>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</si>
  <si>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</si>
  <si>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</si>
  <si>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</si>
  <si>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</si>
  <si>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</si>
  <si>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</si>
  <si>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</si>
  <si>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</si>
  <si>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</si>
  <si>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</si>
  <si>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</si>
  <si>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</si>
  <si>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</si>
  <si>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</si>
  <si>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</si>
  <si>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</si>
  <si>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</si>
  <si>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</si>
  <si>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</si>
  <si>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</si>
  <si>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</si>
  <si>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</si>
  <si>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</si>
  <si>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</si>
  <si>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</si>
  <si>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</si>
  <si>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</si>
  <si>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</si>
  <si>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</si>
  <si>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</si>
  <si>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</si>
  <si>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</si>
  <si>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</si>
  <si>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</si>
  <si>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</si>
  <si>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</si>
  <si>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</si>
  <si>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</si>
  <si>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</si>
  <si>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</si>
  <si>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</si>
  <si>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</si>
  <si>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</si>
  <si>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</si>
  <si>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</si>
  <si>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</si>
  <si>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</si>
  <si>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</si>
  <si>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</si>
  <si>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</si>
  <si>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</si>
  <si>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</si>
  <si>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</si>
  <si>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</si>
  <si>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</si>
  <si>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</si>
  <si>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</si>
  <si>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</si>
  <si>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</si>
  <si>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</si>
  <si>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</si>
  <si>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</si>
  <si>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</si>
  <si>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</si>
  <si>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</si>
  <si>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</si>
  <si>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</si>
  <si>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</si>
  <si>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</si>
  <si>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</si>
  <si>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</si>
  <si>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</si>
  <si>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</si>
  <si>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</si>
  <si>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</si>
  <si>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</si>
  <si>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</si>
  <si>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</si>
  <si>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</si>
  <si>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</si>
  <si>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</si>
  <si>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</si>
  <si>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</si>
  <si>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</si>
  <si>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</si>
  <si>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</si>
  <si>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</si>
  <si>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</si>
  <si>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</si>
  <si>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</si>
  <si>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</si>
  <si>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</si>
  <si>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</si>
  <si>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</si>
  <si>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</si>
  <si>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</si>
  <si>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</si>
  <si>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</si>
  <si>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</si>
  <si>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</si>
  <si>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</si>
  <si>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</si>
  <si>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</si>
  <si>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</si>
  <si>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</si>
  <si>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</si>
  <si>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</si>
  <si>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</si>
  <si>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</si>
  <si>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</si>
  <si>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</si>
  <si>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</si>
  <si>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</si>
  <si>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</si>
  <si>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</si>
  <si>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</si>
  <si>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</si>
  <si>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</si>
  <si>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</si>
  <si>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</si>
  <si>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</si>
  <si>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</si>
  <si>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</si>
  <si>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</si>
  <si>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</si>
  <si>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</si>
  <si>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</si>
  <si>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</si>
  <si>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</si>
  <si>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</si>
  <si>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</si>
  <si>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</si>
  <si>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</si>
  <si>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</si>
  <si>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</si>
  <si>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</si>
  <si>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</si>
  <si>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</si>
  <si>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</si>
  <si>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</si>
  <si>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</si>
  <si>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</si>
  <si>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</si>
  <si>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</si>
  <si>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</si>
  <si>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</si>
  <si>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</si>
  <si>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</si>
  <si>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</si>
  <si>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</si>
  <si>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</si>
  <si>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</si>
  <si>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</si>
  <si>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</si>
  <si>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</si>
  <si>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</si>
  <si>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</si>
  <si>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</si>
  <si>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</si>
  <si>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</si>
  <si>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</si>
  <si>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</si>
  <si>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</si>
  <si>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</si>
  <si>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</si>
  <si>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</si>
  <si>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</si>
  <si>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</si>
  <si>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</si>
  <si>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</si>
  <si>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</si>
  <si>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</si>
  <si>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</si>
  <si>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</si>
  <si>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</si>
  <si>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</si>
  <si>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</si>
  <si>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</si>
  <si>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</si>
  <si>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</si>
  <si>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</si>
  <si>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</si>
  <si>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</si>
  <si>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</si>
  <si>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</si>
  <si>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</si>
  <si>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</si>
  <si>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</si>
  <si>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</si>
  <si>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</si>
  <si>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</si>
  <si>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</si>
  <si>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</si>
  <si>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</si>
  <si>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</si>
  <si>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</si>
  <si>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</si>
  <si>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</si>
  <si>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</si>
  <si>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</si>
  <si>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</si>
  <si>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</si>
  <si>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</si>
  <si>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</si>
  <si>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</si>
  <si>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</si>
  <si>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</si>
  <si>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</si>
  <si>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</si>
  <si>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</si>
  <si>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</si>
  <si>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</si>
  <si>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</si>
  <si>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</si>
  <si>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</si>
  <si>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</si>
  <si>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</si>
  <si>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</si>
  <si>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</si>
  <si>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</si>
  <si>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</si>
  <si>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</si>
  <si>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</si>
  <si>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</si>
  <si>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</si>
  <si>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</si>
  <si>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</si>
  <si>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</si>
  <si>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</si>
  <si>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</si>
  <si>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</si>
  <si>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</si>
  <si>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</si>
  <si>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</si>
  <si>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</si>
  <si>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</si>
  <si>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</si>
  <si>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</si>
  <si>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</si>
  <si>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</si>
  <si>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</si>
  <si>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</si>
  <si>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</si>
  <si>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</si>
  <si>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</si>
  <si>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</si>
  <si>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</si>
  <si>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</si>
  <si>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</si>
  <si>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</si>
  <si>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</si>
  <si>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</si>
  <si>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</si>
  <si>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</si>
  <si>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</si>
  <si>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</si>
  <si>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</si>
  <si>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</si>
  <si>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</si>
  <si>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</si>
  <si>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</si>
  <si>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</si>
  <si>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</si>
  <si>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</si>
  <si>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</si>
  <si>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</si>
  <si>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</si>
  <si>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</si>
  <si>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</si>
  <si>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</si>
  <si>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</si>
  <si>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</si>
  <si>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</si>
  <si>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</si>
  <si>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</si>
  <si>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</si>
  <si>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</si>
  <si>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</si>
  <si>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</si>
  <si>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</si>
  <si>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</si>
  <si>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</si>
  <si>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</si>
  <si>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</si>
  <si>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</si>
  <si>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</si>
  <si>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</si>
  <si>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</si>
  <si>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</si>
  <si>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</si>
  <si>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</si>
  <si>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</si>
  <si>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</si>
  <si>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</si>
  <si>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</si>
  <si>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</si>
  <si>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</si>
  <si>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</si>
  <si>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</si>
  <si>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</si>
  <si>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</si>
  <si>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</si>
  <si>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</si>
  <si>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</si>
  <si>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</si>
  <si>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</si>
  <si>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</si>
  <si>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</si>
  <si>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</si>
  <si>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</si>
  <si>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</si>
  <si>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</si>
  <si>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</si>
  <si>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</si>
  <si>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</si>
  <si>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</si>
  <si>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</si>
  <si>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</si>
  <si>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</si>
  <si>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</si>
  <si>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</si>
  <si>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</si>
  <si>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</si>
  <si>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</si>
  <si>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</si>
  <si>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</si>
  <si>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</si>
  <si>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</si>
  <si>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</si>
  <si>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</si>
  <si>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</si>
  <si>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</si>
  <si>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</si>
  <si>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</si>
  <si>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</si>
  <si>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</si>
  <si>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</si>
  <si>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</si>
  <si>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</si>
  <si>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</si>
  <si>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</si>
  <si>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</si>
  <si>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</si>
  <si>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</si>
  <si>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</si>
  <si>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</si>
  <si>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</si>
  <si>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</si>
  <si>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</si>
  <si>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</si>
  <si>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</si>
  <si>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</si>
  <si>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</si>
  <si>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</si>
  <si>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</si>
  <si>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</si>
  <si>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</si>
  <si>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</si>
  <si>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</si>
  <si>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</si>
  <si>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</si>
  <si>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</si>
  <si>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</si>
  <si>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</si>
  <si>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</si>
  <si>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</si>
  <si>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</si>
  <si>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</si>
  <si>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</si>
  <si>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</si>
  <si>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</si>
  <si>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</si>
  <si>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</si>
  <si>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</si>
  <si>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</si>
  <si>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</si>
  <si>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</si>
  <si>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</si>
  <si>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</si>
  <si>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</si>
  <si>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</si>
  <si>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</si>
  <si>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</si>
  <si>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</si>
  <si>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</si>
  <si>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</si>
  <si>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</si>
  <si>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</si>
  <si>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</si>
  <si>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</si>
  <si>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</si>
  <si>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</si>
  <si>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</si>
  <si>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</si>
  <si>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</si>
  <si>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</si>
  <si>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</si>
  <si>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</si>
  <si>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</si>
  <si>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</si>
  <si>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</si>
  <si>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</si>
  <si>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</si>
  <si>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</si>
  <si>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</si>
  <si>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</si>
  <si>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</si>
  <si>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</si>
  <si>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</si>
  <si>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</si>
  <si>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</si>
  <si>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</si>
  <si>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</si>
  <si>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</si>
  <si>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</si>
  <si>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</si>
  <si>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</si>
  <si>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</si>
  <si>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</si>
  <si>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</si>
  <si>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</si>
  <si>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</si>
  <si>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</si>
  <si>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</si>
  <si>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</si>
  <si>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</si>
  <si>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</si>
  <si>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</si>
  <si>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</si>
  <si>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</si>
  <si>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</si>
  <si>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</si>
  <si>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</si>
  <si>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</si>
  <si>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</si>
  <si>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</si>
  <si>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</si>
  <si>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</si>
  <si>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</si>
  <si>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</si>
  <si>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</si>
  <si>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</si>
  <si>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</si>
  <si>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</si>
  <si>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</si>
  <si>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</si>
  <si>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</si>
  <si>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</si>
  <si>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</si>
  <si>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</si>
  <si>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</si>
  <si>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</si>
  <si>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</si>
  <si>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</si>
  <si>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</si>
  <si>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</si>
  <si>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</si>
  <si>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</si>
  <si>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</si>
  <si>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</si>
  <si>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</si>
  <si>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</si>
  <si>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</si>
  <si>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</si>
  <si>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</si>
  <si>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</si>
  <si>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</si>
  <si>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</si>
  <si>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</si>
  <si>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</si>
  <si>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</si>
  <si>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</si>
  <si>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</si>
  <si>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</si>
  <si>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</si>
  <si>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</si>
  <si>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</si>
  <si>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</si>
  <si>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</si>
  <si>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</si>
  <si>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</si>
  <si>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</si>
  <si>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</si>
  <si>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</si>
  <si>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</si>
  <si>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</si>
  <si>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</si>
  <si>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</si>
  <si>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</si>
  <si>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</si>
  <si>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</si>
  <si>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</si>
  <si>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</si>
  <si>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</si>
  <si>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</si>
  <si>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</si>
  <si>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</si>
  <si>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</si>
  <si>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</si>
  <si>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</si>
  <si>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</si>
  <si>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</si>
  <si>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</si>
  <si>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</si>
  <si>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</si>
  <si>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</si>
  <si>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</si>
  <si>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</si>
  <si>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</si>
  <si>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</si>
  <si>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</si>
  <si>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</si>
  <si>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</si>
  <si>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</si>
  <si>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</si>
  <si>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</si>
  <si>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</si>
  <si>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</si>
  <si>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</si>
  <si>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</si>
  <si>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</si>
  <si>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</si>
  <si>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</si>
  <si>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</si>
  <si>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</si>
  <si>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</si>
  <si>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</si>
  <si>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</si>
  <si>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</si>
  <si>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</si>
  <si>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</si>
  <si>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</si>
  <si>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</si>
  <si>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</si>
  <si>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</si>
  <si>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</si>
  <si>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</si>
  <si>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</si>
  <si>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</si>
  <si>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</si>
  <si>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</si>
  <si>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</si>
  <si>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</si>
  <si>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</si>
  <si>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</si>
  <si>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</si>
  <si>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</si>
  <si>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</si>
  <si>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</si>
  <si>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</si>
  <si>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</si>
  <si>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</si>
  <si>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</si>
  <si>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</si>
  <si>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</si>
  <si>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</si>
  <si>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</si>
  <si>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</si>
  <si>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</si>
  <si>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</si>
  <si>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</si>
  <si>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</si>
  <si>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</si>
  <si>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</si>
  <si>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</si>
  <si>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</si>
  <si>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</si>
  <si>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</si>
  <si>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</si>
  <si>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</si>
  <si>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</si>
  <si>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</si>
  <si>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</si>
  <si>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</si>
  <si>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</si>
  <si>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</si>
  <si>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</si>
  <si>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</si>
  <si>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</si>
  <si>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</si>
  <si>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</si>
  <si>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</si>
  <si>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</si>
  <si>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</si>
  <si>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</si>
  <si>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</si>
  <si>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</si>
  <si>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</si>
  <si>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</si>
  <si>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</si>
  <si>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</si>
  <si>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</si>
  <si>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</si>
  <si>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</si>
  <si>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</si>
  <si>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</si>
  <si>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</si>
  <si>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</si>
  <si>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</si>
  <si>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</si>
  <si>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</si>
  <si>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</si>
  <si>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</si>
  <si>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</si>
  <si>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</si>
  <si>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</si>
  <si>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</si>
  <si>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</si>
  <si>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</si>
  <si>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</si>
  <si>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</si>
  <si>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</si>
  <si>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</si>
  <si>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</si>
  <si>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</si>
  <si>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</si>
  <si>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</si>
  <si>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</si>
  <si>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</si>
  <si>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</si>
  <si>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</si>
  <si>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</si>
  <si>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</si>
  <si>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</si>
  <si>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</si>
  <si>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</si>
  <si>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</si>
  <si>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</si>
  <si>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</si>
  <si>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</si>
  <si>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</si>
  <si>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</si>
  <si>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</si>
  <si>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</si>
  <si>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</si>
  <si>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</si>
  <si>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</si>
  <si>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</si>
  <si>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</si>
  <si>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</si>
  <si>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</si>
  <si>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</si>
  <si>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</si>
  <si>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</si>
  <si>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</si>
  <si>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</si>
  <si>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</si>
  <si>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</si>
  <si>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</si>
  <si>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</si>
  <si>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</si>
  <si>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</si>
  <si>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</si>
  <si>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</si>
  <si>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</si>
  <si>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</si>
  <si>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</si>
  <si>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</si>
  <si>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</si>
  <si>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</si>
  <si>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</si>
  <si>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</si>
  <si>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</si>
  <si>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</si>
  <si>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</si>
  <si>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</si>
  <si>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</si>
  <si>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</si>
  <si>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</si>
  <si>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</si>
  <si>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</si>
  <si>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</si>
  <si>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</si>
  <si>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</si>
  <si>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</si>
  <si>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</si>
  <si>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</si>
  <si>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</si>
  <si>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</si>
  <si>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</si>
  <si>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</si>
  <si>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</si>
  <si>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</si>
  <si>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</si>
  <si>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</si>
  <si>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</si>
  <si>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</si>
  <si>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</si>
  <si>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</si>
  <si>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</si>
  <si>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</si>
  <si>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</si>
  <si>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</si>
  <si>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</si>
  <si>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</si>
  <si>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</si>
  <si>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</si>
  <si>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</si>
  <si>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</si>
  <si>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</si>
  <si>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</si>
  <si>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</si>
  <si>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</si>
  <si>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</si>
  <si>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</si>
  <si>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</si>
  <si>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</si>
  <si>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</si>
  <si>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</si>
  <si>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</si>
  <si>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</si>
  <si>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</si>
  <si>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</si>
  <si>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</si>
  <si>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</si>
  <si>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</si>
  <si>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</si>
  <si>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</si>
  <si>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</si>
  <si>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</si>
  <si>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</si>
  <si>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</si>
  <si>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</si>
  <si>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</si>
  <si>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</si>
  <si>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</si>
  <si>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</si>
  <si>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</si>
  <si>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</si>
  <si>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</si>
  <si>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</si>
  <si>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</si>
  <si>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</si>
  <si>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</si>
  <si>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</si>
  <si>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</si>
  <si>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</si>
  <si>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</si>
  <si>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</si>
  <si>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</si>
  <si>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</si>
  <si>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</si>
  <si>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</si>
  <si>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</si>
  <si>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</si>
  <si>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</si>
  <si>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</si>
  <si>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</si>
  <si>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</si>
  <si>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</si>
  <si>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</si>
  <si>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</si>
  <si>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</si>
  <si>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</si>
  <si>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</si>
  <si>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</si>
  <si>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</si>
  <si>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</si>
  <si>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</si>
  <si>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</si>
  <si>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</si>
  <si>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</si>
  <si>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</si>
  <si>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</si>
  <si>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</si>
  <si>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</si>
  <si>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</si>
  <si>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</si>
  <si>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</si>
  <si>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</si>
  <si>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</si>
  <si>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</si>
  <si>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</si>
  <si>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</si>
  <si>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</si>
  <si>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</si>
  <si>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</si>
  <si>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</si>
  <si>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</si>
  <si>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</si>
  <si>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</si>
  <si>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</si>
  <si>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</si>
  <si>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</si>
  <si>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</si>
  <si>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</si>
  <si>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</si>
  <si>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</si>
  <si>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</si>
  <si>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</si>
  <si>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</si>
  <si>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</si>
  <si>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</si>
  <si>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</si>
  <si>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</si>
  <si>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</si>
  <si>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</si>
  <si>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</si>
  <si>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</si>
  <si>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</si>
  <si>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</si>
  <si>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</si>
  <si>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</si>
  <si>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</si>
  <si>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</si>
  <si>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</si>
  <si>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</si>
  <si>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</si>
  <si>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</si>
  <si>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</si>
  <si>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</si>
  <si>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</si>
  <si>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</si>
  <si>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</si>
  <si>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</si>
  <si>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</si>
  <si>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</si>
  <si>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</si>
  <si>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</si>
  <si>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</si>
  <si>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</si>
  <si>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</si>
  <si>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</si>
  <si>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</si>
  <si>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</si>
  <si>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</si>
  <si>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</si>
  <si>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</si>
  <si>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</si>
  <si>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</si>
  <si>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</si>
  <si>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</si>
  <si>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</si>
  <si>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</si>
  <si>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</si>
  <si>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</si>
  <si>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</si>
  <si>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</si>
  <si>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</si>
  <si>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</si>
  <si>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</si>
  <si>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</si>
  <si>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</si>
  <si>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</si>
  <si>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</si>
  <si>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</si>
  <si>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</si>
  <si>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</si>
  <si>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</si>
  <si>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</si>
  <si>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</si>
  <si>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</si>
  <si>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</si>
  <si>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</si>
  <si>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</si>
  <si>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</si>
  <si>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</si>
  <si>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</si>
  <si>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</si>
  <si>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</si>
  <si>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</si>
  <si>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</si>
  <si>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</si>
  <si>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</si>
  <si>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</si>
  <si>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</si>
  <si>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</si>
  <si>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</si>
  <si>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</si>
  <si>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</si>
  <si>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</si>
  <si>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</si>
  <si>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</si>
  <si>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</si>
  <si>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</si>
  <si>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</si>
  <si>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</si>
  <si>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</si>
  <si>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</si>
  <si>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</si>
  <si>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</si>
  <si>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</si>
  <si>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</si>
  <si>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</si>
  <si>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</si>
  <si>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</si>
  <si>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</si>
  <si>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</si>
  <si>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</si>
  <si>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</si>
  <si>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</si>
  <si>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</si>
  <si>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</si>
  <si>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</si>
  <si>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</si>
  <si>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</si>
  <si>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</si>
  <si>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</si>
  <si>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</si>
  <si>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</si>
  <si>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</si>
  <si>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</si>
  <si>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</si>
  <si>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</si>
  <si>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</si>
  <si>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</si>
  <si>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</si>
  <si>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</si>
  <si>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</si>
  <si>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</si>
  <si>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</si>
  <si>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</si>
  <si>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</si>
  <si>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</si>
  <si>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</si>
  <si>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</si>
  <si>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</si>
  <si>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</si>
  <si>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</si>
  <si>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</si>
  <si>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</si>
  <si>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</si>
  <si>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</si>
  <si>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</si>
  <si>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</si>
  <si>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</si>
  <si>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</si>
  <si>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</si>
  <si>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</si>
  <si>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</si>
  <si>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</si>
  <si>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</si>
  <si>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</si>
  <si>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</si>
  <si>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</si>
  <si>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</si>
  <si>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</si>
  <si>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</si>
  <si>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</si>
  <si>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</si>
  <si>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</si>
  <si>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</si>
  <si>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</si>
  <si>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</si>
  <si>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</si>
  <si>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</si>
  <si>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</si>
  <si>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</si>
  <si>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</si>
  <si>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</si>
  <si>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</si>
  <si>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</si>
  <si>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</si>
  <si>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</si>
  <si>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</si>
  <si>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</si>
  <si>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</si>
  <si>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</si>
  <si>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</si>
  <si>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</si>
  <si>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</si>
  <si>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</si>
  <si>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</si>
  <si>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</si>
  <si>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</si>
  <si>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</si>
  <si>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</si>
  <si>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</si>
  <si>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</si>
  <si>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</si>
  <si>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</si>
  <si>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</si>
  <si>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</si>
  <si>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</si>
  <si>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</si>
  <si>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</si>
  <si>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</si>
  <si>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</si>
  <si>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</si>
  <si>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</si>
  <si>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</si>
  <si>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</si>
  <si>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</si>
  <si>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</si>
  <si>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</si>
  <si>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</si>
  <si>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</si>
  <si>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</si>
  <si>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</si>
  <si>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</si>
  <si>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</si>
  <si>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</si>
  <si>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</si>
  <si>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</si>
  <si>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</si>
  <si>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</si>
  <si>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</si>
  <si>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</si>
  <si>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</si>
  <si>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</si>
  <si>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</si>
  <si>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</si>
  <si>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</si>
  <si>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</si>
  <si>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</si>
  <si>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</si>
  <si>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</si>
  <si>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</si>
  <si>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</si>
  <si>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</si>
  <si>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</si>
  <si>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</si>
  <si>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</si>
  <si>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</si>
  <si>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</si>
  <si>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</si>
  <si>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</si>
  <si>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</si>
  <si>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</si>
  <si>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</si>
  <si>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</si>
  <si>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</si>
  <si>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</si>
  <si>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</si>
  <si>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</si>
  <si>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</si>
  <si>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</si>
  <si>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</si>
  <si>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</si>
  <si>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</si>
  <si>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</si>
  <si>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</si>
  <si>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</si>
  <si>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</si>
  <si>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</si>
  <si>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</si>
  <si>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</si>
  <si>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</si>
  <si>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</si>
  <si>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</si>
  <si>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</si>
  <si>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</si>
  <si>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</si>
  <si>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</si>
  <si>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</si>
  <si>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</si>
  <si>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</si>
  <si>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</si>
  <si>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</si>
  <si>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</si>
  <si>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</si>
  <si>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</si>
  <si>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</si>
  <si>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</si>
  <si>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</si>
  <si>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</si>
  <si>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</si>
  <si>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</si>
  <si>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</si>
  <si>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</si>
  <si>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</si>
  <si>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</si>
  <si>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</si>
  <si>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</si>
  <si>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</si>
  <si>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</si>
  <si>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</si>
  <si>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</si>
  <si>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</si>
  <si>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</si>
  <si>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</si>
  <si>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</si>
  <si>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</si>
  <si>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</si>
  <si>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</si>
  <si>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</si>
  <si>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</si>
  <si>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</si>
  <si>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</si>
  <si>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</si>
  <si>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</si>
  <si>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</si>
  <si>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</si>
  <si>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</si>
  <si>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</si>
  <si>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</si>
  <si>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</si>
  <si>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</si>
  <si>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</si>
  <si>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</si>
  <si>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</si>
  <si>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</si>
  <si>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</si>
  <si>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</si>
  <si>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</si>
  <si>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</si>
  <si>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</si>
  <si>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</si>
  <si>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</si>
  <si>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</si>
  <si>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</si>
  <si>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</si>
  <si>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</si>
  <si>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</si>
  <si>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</si>
  <si>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</si>
  <si>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</si>
  <si>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</si>
  <si>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</si>
  <si>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</si>
  <si>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</si>
  <si>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</si>
  <si>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</si>
  <si>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</si>
  <si>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</si>
  <si>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</si>
  <si>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</si>
  <si>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</si>
  <si>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</si>
  <si>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</si>
  <si>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</si>
  <si>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</si>
  <si>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</si>
  <si>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</si>
  <si>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</si>
  <si>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</si>
  <si>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</si>
  <si>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</si>
  <si>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</si>
  <si>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</si>
  <si>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</si>
  <si>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</si>
  <si>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</si>
  <si>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</si>
  <si>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</si>
  <si>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</si>
  <si>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</si>
  <si>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</si>
  <si>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</si>
  <si>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</si>
  <si>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</si>
  <si>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</si>
  <si>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</si>
  <si>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</si>
  <si>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</si>
  <si>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</si>
  <si>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</si>
  <si>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</si>
  <si>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</si>
  <si>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</si>
  <si>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</si>
  <si>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</si>
  <si>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</si>
  <si>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</si>
  <si>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</si>
  <si>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</si>
  <si>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</si>
  <si>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</si>
  <si>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</si>
  <si>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</si>
  <si>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</si>
  <si>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</si>
  <si>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</si>
  <si>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</si>
  <si>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</si>
  <si>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</si>
  <si>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</si>
  <si>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</si>
  <si>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</si>
  <si>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</si>
  <si>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</si>
  <si>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</si>
  <si>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</si>
  <si>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</si>
  <si>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</si>
  <si>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</si>
  <si>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</si>
  <si>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</si>
  <si>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</si>
  <si>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</si>
  <si>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</si>
  <si>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</si>
  <si>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</si>
  <si>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</si>
  <si>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</si>
  <si>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</si>
  <si>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</si>
  <si>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</si>
  <si>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</si>
  <si>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</si>
  <si>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</si>
  <si>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</si>
  <si>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</si>
  <si>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</si>
  <si>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</si>
  <si>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</si>
  <si>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</si>
  <si>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</si>
  <si>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</si>
  <si>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</si>
  <si>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</si>
  <si>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</si>
  <si>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</si>
  <si>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</si>
  <si>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</si>
  <si>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</si>
  <si>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</si>
  <si>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</si>
  <si>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</si>
  <si>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</si>
  <si>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</si>
  <si>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</si>
  <si>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</si>
  <si>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</si>
  <si>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</si>
  <si>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</si>
  <si>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</si>
  <si>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</si>
  <si>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</si>
  <si>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</si>
  <si>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</si>
  <si>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</si>
  <si>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</si>
  <si>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</si>
  <si>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</si>
  <si>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</si>
  <si>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</si>
  <si>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</si>
  <si>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</si>
  <si>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</si>
  <si>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</si>
  <si>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</si>
  <si>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</si>
  <si>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</si>
  <si>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</si>
  <si>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</si>
  <si>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</si>
  <si>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</si>
  <si>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</si>
  <si>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</si>
  <si>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</si>
  <si>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</si>
  <si>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</si>
  <si>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</si>
  <si>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</si>
  <si>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</si>
  <si>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</si>
  <si>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</si>
  <si>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</si>
  <si>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</si>
  <si>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</si>
  <si>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</si>
  <si>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</si>
  <si>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</si>
  <si>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</si>
  <si>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</si>
  <si>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</si>
  <si>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</si>
  <si>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</si>
  <si>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</si>
  <si>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</si>
  <si>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</si>
  <si>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</si>
  <si>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</si>
  <si>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</si>
  <si>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</si>
  <si>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</si>
  <si>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</si>
  <si>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</si>
  <si>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</si>
  <si>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</si>
  <si>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</si>
  <si>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</si>
  <si>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</si>
  <si>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</si>
  <si>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</si>
  <si>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</si>
  <si>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</si>
  <si>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</si>
  <si>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</si>
  <si>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</si>
  <si>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</si>
  <si>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</si>
  <si>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</si>
  <si>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</si>
  <si>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</si>
  <si>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</si>
  <si>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</si>
  <si>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</si>
  <si>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</si>
  <si>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</si>
  <si>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</si>
  <si>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</si>
  <si>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</si>
  <si>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</si>
  <si>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</si>
  <si>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</si>
  <si>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</si>
  <si>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</si>
  <si>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</si>
  <si>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</si>
  <si>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</si>
  <si>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</si>
  <si>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</si>
  <si>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</si>
  <si>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</si>
  <si>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</si>
  <si>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</si>
  <si>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</si>
  <si>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</si>
  <si>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</si>
  <si>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</si>
  <si>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</si>
  <si>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</si>
  <si>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</si>
  <si>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</si>
  <si>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</si>
  <si>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</si>
  <si>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</si>
  <si>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</si>
  <si>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</si>
  <si>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</si>
  <si>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</si>
  <si>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</si>
  <si>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</si>
  <si>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</si>
  <si>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</si>
  <si>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</si>
  <si>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</si>
  <si>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</si>
  <si>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</si>
  <si>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</si>
  <si>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</si>
  <si>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</si>
  <si>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</si>
  <si>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</si>
  <si>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</si>
  <si>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</si>
  <si>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</si>
  <si>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</si>
  <si>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</si>
  <si>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</si>
  <si>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</si>
  <si>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</si>
  <si>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</si>
  <si>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</si>
  <si>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</si>
  <si>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</si>
  <si>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</si>
  <si>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</si>
  <si>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</si>
  <si>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</si>
  <si>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</si>
  <si>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</si>
  <si>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</si>
  <si>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</si>
  <si>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</si>
  <si>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</si>
  <si>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</si>
  <si>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</si>
  <si>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</si>
  <si>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</si>
  <si>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</si>
  <si>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</si>
  <si>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</si>
  <si>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</si>
  <si>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</si>
  <si>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</si>
  <si>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</si>
  <si>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</si>
  <si>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</si>
  <si>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</si>
  <si>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</si>
  <si>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</si>
  <si>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</si>
  <si>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</si>
  <si>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</si>
  <si>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</si>
  <si>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</si>
  <si>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</si>
  <si>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</si>
  <si>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</si>
  <si>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</si>
  <si>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</si>
  <si>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</si>
  <si>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</si>
  <si>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</si>
  <si>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</si>
  <si>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</si>
  <si>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</si>
  <si>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</si>
  <si>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</si>
  <si>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</si>
  <si>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</si>
  <si>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</si>
  <si>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</si>
  <si>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</si>
  <si>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</si>
  <si>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</si>
  <si>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</si>
  <si>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</si>
  <si>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</si>
  <si>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</si>
  <si>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</si>
  <si>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</si>
  <si>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</si>
  <si>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</si>
  <si>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</si>
  <si>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</si>
  <si>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</si>
  <si>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</si>
  <si>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</si>
  <si>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</si>
  <si>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</si>
  <si>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</si>
  <si>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</si>
  <si>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</si>
  <si>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</si>
  <si>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</si>
  <si>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</si>
  <si>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</si>
  <si>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</si>
  <si>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</si>
  <si>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</si>
  <si>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</si>
  <si>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</si>
  <si>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</si>
  <si>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</si>
  <si>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</si>
  <si>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</si>
  <si>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</si>
  <si>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</si>
  <si>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</si>
  <si>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</si>
  <si>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</si>
  <si>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</si>
  <si>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</si>
  <si>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</si>
  <si>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</si>
  <si>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</si>
  <si>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</si>
  <si>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</si>
  <si>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</si>
  <si>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</si>
  <si>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</si>
  <si>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</si>
  <si>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</si>
  <si>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</si>
  <si>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</si>
  <si>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</si>
  <si>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</si>
  <si>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</si>
  <si>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</si>
  <si>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</si>
  <si>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</si>
  <si>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</si>
  <si>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</si>
  <si>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</si>
  <si>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</si>
  <si>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</si>
  <si>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</si>
  <si>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</si>
  <si>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</si>
  <si>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</si>
  <si>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</si>
  <si>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</si>
  <si>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</si>
  <si>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</si>
  <si>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</si>
  <si>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</si>
  <si>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</si>
  <si>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</si>
  <si>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</si>
  <si>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</si>
  <si>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</si>
  <si>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</si>
  <si>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</si>
  <si>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</si>
  <si>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</si>
  <si>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</si>
  <si>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</si>
  <si>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</si>
  <si>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</si>
  <si>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</si>
  <si>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</si>
  <si>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</si>
  <si>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</si>
  <si>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</si>
  <si>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</si>
  <si>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</si>
  <si>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</si>
  <si>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</si>
  <si>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</si>
  <si>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</si>
  <si>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</si>
  <si>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</si>
  <si>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</si>
  <si>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</si>
  <si>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</si>
  <si>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</si>
  <si>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</si>
  <si>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</si>
  <si>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</si>
  <si>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</si>
  <si>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</si>
  <si>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</si>
  <si>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</si>
  <si>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</si>
  <si>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</si>
  <si>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</si>
  <si>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</si>
  <si>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</si>
  <si>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</si>
  <si>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</si>
  <si>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</si>
  <si>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</si>
  <si>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</si>
  <si>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</si>
  <si>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</si>
  <si>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</si>
  <si>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</si>
  <si>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</si>
  <si>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</si>
  <si>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</si>
  <si>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</si>
  <si>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</si>
  <si>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</si>
  <si>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</si>
  <si>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</si>
  <si>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</si>
  <si>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</si>
  <si>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</si>
  <si>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</si>
  <si>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</si>
  <si>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</si>
  <si>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</si>
  <si>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</si>
  <si>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</si>
  <si>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</si>
  <si>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</si>
  <si>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</si>
  <si>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</si>
  <si>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</si>
  <si>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</si>
  <si>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</si>
  <si>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</si>
  <si>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</si>
  <si>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</si>
  <si>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</si>
  <si>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</si>
  <si>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</si>
  <si>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</si>
  <si>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</si>
  <si>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</si>
  <si>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</si>
  <si>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</si>
  <si>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</si>
  <si>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</si>
  <si>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</si>
  <si>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</si>
  <si>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</si>
  <si>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</si>
  <si>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</si>
  <si>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</si>
  <si>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</si>
  <si>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</si>
  <si>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</si>
  <si>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</si>
  <si>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</si>
  <si>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</si>
  <si>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</si>
  <si>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</si>
  <si>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</si>
  <si>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</si>
  <si>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</si>
  <si>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</si>
  <si>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</si>
  <si>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</si>
  <si>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</si>
  <si>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</si>
  <si>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</si>
  <si>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</si>
  <si>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</si>
  <si>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</si>
  <si>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</si>
  <si>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</si>
  <si>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</si>
  <si>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</si>
  <si>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</si>
  <si>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</si>
  <si>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</si>
  <si>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</si>
  <si>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</si>
  <si>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</si>
  <si>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</si>
  <si>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</si>
  <si>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</si>
  <si>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</si>
  <si>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</si>
  <si>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</si>
  <si>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</si>
  <si>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</si>
  <si>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</si>
  <si>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</si>
  <si>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</si>
  <si>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</si>
  <si>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</si>
  <si>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</si>
  <si>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</si>
  <si>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</si>
  <si>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</si>
  <si>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</si>
  <si>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</si>
  <si>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</si>
  <si>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</si>
  <si>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</si>
  <si>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</si>
  <si>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</si>
  <si>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</si>
  <si>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</si>
  <si>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</si>
  <si>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</si>
  <si>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</si>
  <si>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</si>
  <si>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</si>
  <si>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</si>
  <si>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</si>
  <si>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</si>
  <si>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</si>
  <si>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</si>
  <si>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</si>
  <si>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</si>
  <si>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</si>
  <si>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</si>
  <si>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</si>
  <si>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</si>
  <si>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</si>
  <si>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</si>
  <si>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</si>
  <si>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</si>
  <si>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</si>
  <si>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</si>
  <si>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</si>
  <si>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</si>
  <si>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</si>
  <si>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</si>
  <si>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</si>
  <si>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</si>
  <si>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</si>
  <si>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</si>
  <si>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</si>
  <si>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</si>
  <si>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</si>
  <si>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</si>
  <si>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</si>
  <si>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</si>
  <si>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</si>
  <si>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</si>
  <si>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</si>
  <si>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</si>
  <si>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</si>
  <si>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</si>
  <si>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</si>
  <si>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</si>
  <si>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</si>
  <si>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</si>
  <si>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</si>
  <si>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</si>
  <si>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</si>
  <si>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</si>
  <si>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</si>
  <si>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</si>
  <si>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</si>
  <si>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</si>
  <si>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</si>
  <si>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</si>
  <si>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</si>
  <si>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</si>
  <si>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</si>
  <si>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</si>
  <si>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</si>
  <si>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</si>
  <si>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</si>
  <si>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</si>
  <si>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</si>
  <si>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</si>
  <si>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</si>
  <si>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</si>
  <si>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</si>
  <si>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</si>
  <si>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</si>
  <si>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</si>
  <si>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</si>
  <si>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</si>
  <si>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</si>
  <si>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</si>
  <si>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</si>
  <si>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</si>
  <si>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</si>
  <si>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</si>
  <si>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</si>
  <si>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</si>
  <si>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</si>
  <si>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</si>
  <si>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</si>
  <si>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</si>
  <si>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</si>
  <si>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</si>
  <si>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</si>
  <si>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</si>
  <si>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</si>
  <si>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</si>
  <si>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</si>
  <si>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</si>
  <si>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</si>
  <si>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</si>
  <si>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</si>
  <si>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</si>
  <si>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</si>
  <si>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</si>
  <si>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</si>
  <si>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</si>
  <si>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</si>
  <si>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</si>
  <si>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</si>
  <si>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</si>
  <si>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</si>
  <si>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</si>
  <si>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</si>
  <si>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</si>
  <si>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</si>
  <si>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</si>
  <si>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</si>
  <si>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</si>
  <si>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</si>
  <si>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</si>
  <si>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</si>
  <si>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</si>
  <si>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</si>
  <si>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</si>
  <si>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</si>
  <si>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</si>
  <si>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</si>
  <si>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</si>
  <si>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</si>
  <si>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</si>
  <si>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</si>
  <si>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</si>
  <si>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</si>
  <si>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</si>
  <si>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</si>
  <si>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</si>
  <si>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</si>
  <si>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</si>
  <si>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</si>
  <si>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</si>
  <si>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</si>
  <si>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</si>
  <si>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</si>
  <si>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</si>
  <si>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</si>
  <si>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</si>
  <si>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</si>
  <si>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</si>
  <si>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</si>
  <si>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</si>
  <si>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</si>
  <si>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</si>
  <si>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</si>
  <si>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</si>
  <si>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</si>
  <si>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</si>
  <si>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</si>
  <si>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</si>
  <si>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</si>
  <si>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</si>
  <si>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</si>
  <si>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</si>
  <si>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</si>
  <si>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</si>
  <si>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</si>
  <si>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</si>
  <si>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</si>
  <si>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</si>
  <si>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</si>
  <si>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</si>
  <si>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</si>
  <si>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</si>
  <si>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</si>
  <si>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</si>
  <si>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</si>
  <si>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</si>
  <si>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</si>
  <si>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</si>
  <si>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</si>
  <si>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</si>
  <si>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</si>
  <si>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</si>
  <si>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</si>
  <si>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</si>
  <si>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</si>
  <si>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</si>
  <si>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</si>
  <si>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</si>
  <si>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</si>
  <si>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</si>
  <si>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</si>
  <si>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</si>
  <si>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</si>
  <si>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</si>
  <si>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</si>
  <si>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</si>
  <si>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</si>
  <si>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</si>
  <si>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</si>
  <si>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</si>
  <si>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</si>
  <si>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</si>
  <si>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</si>
  <si>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</si>
  <si>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</si>
  <si>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</si>
  <si>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</si>
  <si>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</si>
  <si>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</si>
  <si>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</si>
  <si>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</si>
  <si>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</si>
  <si>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</si>
  <si>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</si>
  <si>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</si>
  <si>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</si>
  <si>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</si>
  <si>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</si>
  <si>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</si>
  <si>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</si>
  <si>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</si>
  <si>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</si>
  <si>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</si>
  <si>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</si>
  <si>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</si>
  <si>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</si>
  <si>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</si>
  <si>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</si>
  <si>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</si>
  <si>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</si>
  <si>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</si>
  <si>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</si>
  <si>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</si>
  <si>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</si>
  <si>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</si>
  <si>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</si>
  <si>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</si>
  <si>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</si>
  <si>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</si>
  <si>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</si>
  <si>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</si>
  <si>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</si>
  <si>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</si>
  <si>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</si>
  <si>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</si>
  <si>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</si>
  <si>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</si>
  <si>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</si>
  <si>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</si>
  <si>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</si>
  <si>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</si>
  <si>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</si>
  <si>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</si>
  <si>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</si>
  <si>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</si>
  <si>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</si>
  <si>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</si>
  <si>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</si>
  <si>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</si>
  <si>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</si>
  <si>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</si>
  <si>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</si>
  <si>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</si>
  <si>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</si>
  <si>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</si>
  <si>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</si>
  <si>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</si>
  <si>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</si>
  <si>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</si>
  <si>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</si>
  <si>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</si>
  <si>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</si>
  <si>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</si>
  <si>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</si>
  <si>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</si>
  <si>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</si>
  <si>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</si>
  <si>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</si>
  <si>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</si>
  <si>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</si>
  <si>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</si>
  <si>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</si>
  <si>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</si>
  <si>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</si>
  <si>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</si>
  <si>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</si>
  <si>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</si>
  <si>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</si>
  <si>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</si>
  <si>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</si>
  <si>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</si>
  <si>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</si>
  <si>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</si>
  <si>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</si>
  <si>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</si>
  <si>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</si>
  <si>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</si>
  <si>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</si>
  <si>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</si>
  <si>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</si>
  <si>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</si>
  <si>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</si>
  <si>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</si>
  <si>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</si>
  <si>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</si>
  <si>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</si>
  <si>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</si>
  <si>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</si>
  <si>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</si>
  <si>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</si>
  <si>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</si>
  <si>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</si>
  <si>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</si>
  <si>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</si>
  <si>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</si>
  <si>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</si>
  <si>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</si>
  <si>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</si>
  <si>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</si>
  <si>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</si>
  <si>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</si>
  <si>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</si>
  <si>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</si>
  <si>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</si>
  <si>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</si>
  <si>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</si>
  <si>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</si>
  <si>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</si>
  <si>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</si>
  <si>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</si>
  <si>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</si>
  <si>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</si>
  <si>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</si>
  <si>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</si>
  <si>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</si>
  <si>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</si>
  <si>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</si>
  <si>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</si>
  <si>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</si>
  <si>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</si>
  <si>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</si>
  <si>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</si>
  <si>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</si>
  <si>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</si>
  <si>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</si>
  <si>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</si>
  <si>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</si>
  <si>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</si>
  <si>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</si>
  <si>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</si>
  <si>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</si>
  <si>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</si>
  <si>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</si>
  <si>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</si>
  <si>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</si>
  <si>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</si>
  <si>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</si>
  <si>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</si>
  <si>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</si>
  <si>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</si>
  <si>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</si>
  <si>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</si>
  <si>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</si>
  <si>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</si>
  <si>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</si>
  <si>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</si>
  <si>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</si>
  <si>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</si>
  <si>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</si>
  <si>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</si>
  <si>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</si>
  <si>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</si>
  <si>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</si>
  <si>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</si>
  <si>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</si>
  <si>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</si>
  <si>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</si>
  <si>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</si>
  <si>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</si>
  <si>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</si>
  <si>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</si>
  <si>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</si>
  <si>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</si>
  <si>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</si>
  <si>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</si>
  <si>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</si>
  <si>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</si>
  <si>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</si>
  <si>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</si>
  <si>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</si>
  <si>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</si>
  <si>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</si>
  <si>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</si>
  <si>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</si>
  <si>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</si>
  <si>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</si>
  <si>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</si>
  <si>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</si>
  <si>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</si>
  <si>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</si>
  <si>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</si>
  <si>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</si>
  <si>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</si>
  <si>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</si>
  <si>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</si>
  <si>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</si>
  <si>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</si>
  <si>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</si>
  <si>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</si>
  <si>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</si>
  <si>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</si>
  <si>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</si>
  <si>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</si>
  <si>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</si>
  <si>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</si>
  <si>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</si>
  <si>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</si>
  <si>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</si>
  <si>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</si>
  <si>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</si>
  <si>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</si>
  <si>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</si>
  <si>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</si>
  <si>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</si>
  <si>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</si>
  <si>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</si>
  <si>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</si>
  <si>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</si>
  <si>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</si>
  <si>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</si>
  <si>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</si>
  <si>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</si>
  <si>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</si>
  <si>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</si>
  <si>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</si>
  <si>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</si>
  <si>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</si>
  <si>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</si>
  <si>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</si>
  <si>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</si>
  <si>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</si>
  <si>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</si>
  <si>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</si>
  <si>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</si>
  <si>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</si>
  <si>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</si>
  <si>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</si>
  <si>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</si>
  <si>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</si>
  <si>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</si>
  <si>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</si>
  <si>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</si>
  <si>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</si>
  <si>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</si>
  <si>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</si>
  <si>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</si>
  <si>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</si>
  <si>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</si>
  <si>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</si>
  <si>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</si>
  <si>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</si>
  <si>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</si>
  <si>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</si>
  <si>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</si>
  <si>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</si>
  <si>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</si>
  <si>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</si>
  <si>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</si>
  <si>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</si>
  <si>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</si>
  <si>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</si>
  <si>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</si>
  <si>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</si>
  <si>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</si>
  <si>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</si>
  <si>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</si>
  <si>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</si>
  <si>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</si>
  <si>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</si>
  <si>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</si>
  <si>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</si>
  <si>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</si>
  <si>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</si>
  <si>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</si>
  <si>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</si>
  <si>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</si>
  <si>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</si>
  <si>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</si>
  <si>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</si>
  <si>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</si>
  <si>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</si>
  <si>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</si>
  <si>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</si>
  <si>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</si>
  <si>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</si>
  <si>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</si>
  <si>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</si>
  <si>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</si>
  <si>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</si>
  <si>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</si>
  <si>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</si>
  <si>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</si>
  <si>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</si>
  <si>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</si>
  <si>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</si>
  <si>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</si>
  <si>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</si>
  <si>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</si>
  <si>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</si>
  <si>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</si>
  <si>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</si>
  <si>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</si>
  <si>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</si>
  <si>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</si>
  <si>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</si>
  <si>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</si>
  <si>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</si>
  <si>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</si>
  <si>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</si>
  <si>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</si>
  <si>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</si>
  <si>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</si>
  <si>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</si>
  <si>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</si>
  <si>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</si>
  <si>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</si>
  <si>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</si>
  <si>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</si>
  <si>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</si>
  <si>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</si>
  <si>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</si>
  <si>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</si>
  <si>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</si>
  <si>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</si>
  <si>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</si>
  <si>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</si>
  <si>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</si>
  <si>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</si>
  <si>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</si>
  <si>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</si>
  <si>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</si>
  <si>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</si>
  <si>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</si>
  <si>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</si>
  <si>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</si>
  <si>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</si>
  <si>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</si>
  <si>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</si>
  <si>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</si>
  <si>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</si>
  <si>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</si>
  <si>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</si>
  <si>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</si>
  <si>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</si>
  <si>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</si>
  <si>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</si>
  <si>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</si>
  <si>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</si>
  <si>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</si>
  <si>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</si>
  <si>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</si>
  <si>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</si>
  <si>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</si>
  <si>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</si>
  <si>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</si>
  <si>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</si>
  <si>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</si>
  <si>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</si>
  <si>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</si>
  <si>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</si>
  <si>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</si>
  <si>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</si>
  <si>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</si>
  <si>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</si>
  <si>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</si>
  <si>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</si>
  <si>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</si>
  <si>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</si>
  <si>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</si>
  <si>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</si>
  <si>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</si>
  <si>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</si>
  <si>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</si>
  <si>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</si>
  <si>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</si>
  <si>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</si>
  <si>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</si>
  <si>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</si>
  <si>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</si>
  <si>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</si>
  <si>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</si>
  <si>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</si>
  <si>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</si>
  <si>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</si>
  <si>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</si>
  <si>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</si>
  <si>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</si>
  <si>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</si>
  <si>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</si>
  <si>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</si>
  <si>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</si>
  <si>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</si>
  <si>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</si>
  <si>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</si>
  <si>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</si>
  <si>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</si>
  <si>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</si>
  <si>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</si>
  <si>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</si>
  <si>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</si>
  <si>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</si>
  <si>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</si>
  <si>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</si>
  <si>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</si>
  <si>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</si>
  <si>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</si>
  <si>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</si>
  <si>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</si>
  <si>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</si>
  <si>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</si>
  <si>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</si>
  <si>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</si>
  <si>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</si>
  <si>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</si>
  <si>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</si>
  <si>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</si>
  <si>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</si>
  <si>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</si>
  <si>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</si>
  <si>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</si>
  <si>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</si>
  <si>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</si>
  <si>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</si>
  <si>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</si>
  <si>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</si>
  <si>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</si>
  <si>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</si>
  <si>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</si>
  <si>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</si>
  <si>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</si>
  <si>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</si>
  <si>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</si>
  <si>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</si>
  <si>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</si>
  <si>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</si>
  <si>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</si>
  <si>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</si>
  <si>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</si>
  <si>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</si>
  <si>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</si>
  <si>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</si>
  <si>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</si>
  <si>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</si>
  <si>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</si>
  <si>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</si>
  <si>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</si>
  <si>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</si>
  <si>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</si>
  <si>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</si>
  <si>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</si>
  <si>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</si>
  <si>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</si>
  <si>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</si>
  <si>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</si>
  <si>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</si>
  <si>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</si>
  <si>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</si>
  <si>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</si>
  <si>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</si>
  <si>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</si>
  <si>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</si>
  <si>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</si>
  <si>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</si>
  <si>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</si>
  <si>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</si>
  <si>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</si>
  <si>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</si>
  <si>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</si>
  <si>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</si>
  <si>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</si>
  <si>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</si>
  <si>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</si>
  <si>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</si>
  <si>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</si>
  <si>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</si>
  <si>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</si>
  <si>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</si>
  <si>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</si>
  <si>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</si>
  <si>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</si>
  <si>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</si>
  <si>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</si>
  <si>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</si>
  <si>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</si>
  <si>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</si>
  <si>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</si>
  <si>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</si>
  <si>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</si>
  <si>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</si>
  <si>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</si>
  <si>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</si>
  <si>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</si>
  <si>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</si>
  <si>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</si>
  <si>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</si>
  <si>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</si>
  <si>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</si>
  <si>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</si>
  <si>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</si>
  <si>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</si>
  <si>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</si>
  <si>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</si>
  <si>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</si>
  <si>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</si>
  <si>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</si>
  <si>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</si>
  <si>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</si>
  <si>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</si>
  <si>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</si>
  <si>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</si>
  <si>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</si>
  <si>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</si>
  <si>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</si>
  <si>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</si>
  <si>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</si>
  <si>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</si>
  <si>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</si>
  <si>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</si>
  <si>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</si>
  <si>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</si>
  <si>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</si>
  <si>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</si>
  <si>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</si>
  <si>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</si>
  <si>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</si>
  <si>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</si>
  <si>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</si>
  <si>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</si>
  <si>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</si>
  <si>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</si>
  <si>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</si>
  <si>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</si>
  <si>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</si>
  <si>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</si>
  <si>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</si>
  <si>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</si>
  <si>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</si>
  <si>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</si>
  <si>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</si>
  <si>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</si>
  <si>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</si>
  <si>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</si>
  <si>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</si>
  <si>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</si>
  <si>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</si>
  <si>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</si>
  <si>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</si>
  <si>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</si>
  <si>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</si>
  <si>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</si>
  <si>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</si>
  <si>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</si>
  <si>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</si>
  <si>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</si>
  <si>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</si>
  <si>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</si>
  <si>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</si>
  <si>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</si>
  <si>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</si>
  <si>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</si>
  <si>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</si>
  <si>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</si>
  <si>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</si>
  <si>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</si>
  <si>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</si>
  <si>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</si>
  <si>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</si>
  <si>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</si>
  <si>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</si>
  <si>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</si>
  <si>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</si>
  <si>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</si>
  <si>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</si>
  <si>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</si>
  <si>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</si>
  <si>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</si>
  <si>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</si>
  <si>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</si>
  <si>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</si>
  <si>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</si>
  <si>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</si>
  <si>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</si>
  <si>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</si>
  <si>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</si>
  <si>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</si>
  <si>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</si>
  <si>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</si>
  <si>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</si>
  <si>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</si>
  <si>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</si>
  <si>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</si>
  <si>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</si>
  <si>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</si>
  <si>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</si>
  <si>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</si>
  <si>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</si>
  <si>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</si>
  <si>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</si>
  <si>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</si>
  <si>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</si>
  <si>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</si>
  <si>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</si>
  <si>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</si>
  <si>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</si>
  <si>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</si>
  <si>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</si>
  <si>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</si>
  <si>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</si>
  <si>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</si>
  <si>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</si>
  <si>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</si>
  <si>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</si>
  <si>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</si>
  <si>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</si>
  <si>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</si>
  <si>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</si>
  <si>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</si>
  <si>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</si>
  <si>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</si>
  <si>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</si>
  <si>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</si>
  <si>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</si>
  <si>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</si>
  <si>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</si>
  <si>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</si>
  <si>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</si>
  <si>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</si>
  <si>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</si>
  <si>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</si>
  <si>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</si>
  <si>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</si>
  <si>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</si>
  <si>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</si>
  <si>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</si>
  <si>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</si>
  <si>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</si>
  <si>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</si>
  <si>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</si>
  <si>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</si>
  <si>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</si>
  <si>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</si>
  <si>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</si>
  <si>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</si>
  <si>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</si>
  <si>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</si>
  <si>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</si>
  <si>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</si>
  <si>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</si>
  <si>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</si>
  <si>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</si>
  <si>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</si>
  <si>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</si>
  <si>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</si>
  <si>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</si>
  <si>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</si>
  <si>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</si>
  <si>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</si>
  <si>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</si>
  <si>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</si>
  <si>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</si>
  <si>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</si>
  <si>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</si>
  <si>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</si>
  <si>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</si>
  <si>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</si>
  <si>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</si>
  <si>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</si>
  <si>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</si>
  <si>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</si>
  <si>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</si>
  <si>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</si>
  <si>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</si>
  <si>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</si>
  <si>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</si>
  <si>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</si>
  <si>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</si>
  <si>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</si>
  <si>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</si>
  <si>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</si>
  <si>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</si>
  <si>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</si>
  <si>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</si>
  <si>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</si>
  <si>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</si>
  <si>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</si>
  <si>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</si>
  <si>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</si>
  <si>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</si>
  <si>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</si>
  <si>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</si>
  <si>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</si>
  <si>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</si>
  <si>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</si>
  <si>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</si>
  <si>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</si>
  <si>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</si>
  <si>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</si>
  <si>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</si>
  <si>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</si>
  <si>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</si>
  <si>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</si>
  <si>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</si>
  <si>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</si>
  <si>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</si>
  <si>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</si>
  <si>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</si>
  <si>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</si>
  <si>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</si>
  <si>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</si>
  <si>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</si>
  <si>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</si>
  <si>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</si>
  <si>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</si>
  <si>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</si>
  <si>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</si>
  <si>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</si>
  <si>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</si>
  <si>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</si>
  <si>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</si>
  <si>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</si>
  <si>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</si>
  <si>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</si>
  <si>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</si>
  <si>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</si>
  <si>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</si>
  <si>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</si>
  <si>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</si>
  <si>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</si>
  <si>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</si>
  <si>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</si>
  <si>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</si>
  <si>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</si>
  <si>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</si>
  <si>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</si>
  <si>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</si>
  <si>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</si>
  <si>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</si>
  <si>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</si>
  <si>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</si>
  <si>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</si>
  <si>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</si>
  <si>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</si>
  <si>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</si>
  <si>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</si>
  <si>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</si>
  <si>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</si>
  <si>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</si>
  <si>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</si>
  <si>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</si>
  <si>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</si>
  <si>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</si>
  <si>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</si>
  <si>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</si>
  <si>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</si>
  <si>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</si>
  <si>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</si>
  <si>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</si>
  <si>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</si>
  <si>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</si>
  <si>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</si>
  <si>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</si>
  <si>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</si>
  <si>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</si>
  <si>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</si>
  <si>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</si>
  <si>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</si>
  <si>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</si>
  <si>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</si>
  <si>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</si>
  <si>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</si>
  <si>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</si>
  <si>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</si>
  <si>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</si>
  <si>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</si>
  <si>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</si>
  <si>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</si>
  <si>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</si>
  <si>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</si>
  <si>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</si>
  <si>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</si>
  <si>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</si>
  <si>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</si>
  <si>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</si>
  <si>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</si>
  <si>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</si>
  <si>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</si>
  <si>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</si>
  <si>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</si>
  <si>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</si>
  <si>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</si>
  <si>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</si>
  <si>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</si>
  <si>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</si>
  <si>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</si>
  <si>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</si>
  <si>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</si>
  <si>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</si>
  <si>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</si>
  <si>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</si>
  <si>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</si>
  <si>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</si>
  <si>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</si>
  <si>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</si>
  <si>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</si>
  <si>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</si>
  <si>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</si>
  <si>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</si>
  <si>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</si>
  <si>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</si>
  <si>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</si>
  <si>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</si>
  <si>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</si>
  <si>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</si>
  <si>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</si>
  <si>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</si>
  <si>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</si>
  <si>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</si>
  <si>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</si>
  <si>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</si>
  <si>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</si>
  <si>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</si>
  <si>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</si>
  <si>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</si>
  <si>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</si>
  <si>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</si>
  <si>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</si>
  <si>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</si>
  <si>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</si>
  <si>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</si>
  <si>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</si>
  <si>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</si>
  <si>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</si>
  <si>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</si>
  <si>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</si>
  <si>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</si>
  <si>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</si>
  <si>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</si>
  <si>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</si>
  <si>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</si>
  <si>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</si>
  <si>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</si>
  <si>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</si>
  <si>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</si>
  <si>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</si>
  <si>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</si>
  <si>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</si>
  <si>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</si>
  <si>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</si>
  <si>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</si>
  <si>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</si>
  <si>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</si>
  <si>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</si>
  <si>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</si>
  <si>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</si>
  <si>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</si>
  <si>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</si>
  <si>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</si>
  <si>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</si>
  <si>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</si>
  <si>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</si>
  <si>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</si>
  <si>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</si>
  <si>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</si>
  <si>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</si>
  <si>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</si>
  <si>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</si>
  <si>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</si>
  <si>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</si>
  <si>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</si>
  <si>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</si>
  <si>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</si>
  <si>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</si>
  <si>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</si>
  <si>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</si>
  <si>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</si>
  <si>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</si>
  <si>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</si>
  <si>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</si>
  <si>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</si>
  <si>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</si>
  <si>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</si>
  <si>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</si>
  <si>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</si>
  <si>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</si>
  <si>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</si>
  <si>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</si>
  <si>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</si>
  <si>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</si>
  <si>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</si>
  <si>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</si>
  <si>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</si>
  <si>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</si>
  <si>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</si>
  <si>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</si>
  <si>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</si>
  <si>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</si>
  <si>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</si>
  <si>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</si>
  <si>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</si>
  <si>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</si>
  <si>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</si>
  <si>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</si>
  <si>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</si>
  <si>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</si>
  <si>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</si>
  <si>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</si>
  <si>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</si>
  <si>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</si>
  <si>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</si>
  <si>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</si>
  <si>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</si>
  <si>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</si>
  <si>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</si>
  <si>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</si>
  <si>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</si>
  <si>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</si>
  <si>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</si>
  <si>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</si>
  <si>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</si>
  <si>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</si>
  <si>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</si>
  <si>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</si>
  <si>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</si>
  <si>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</si>
  <si>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</si>
  <si>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</si>
  <si>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</si>
  <si>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</si>
  <si>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</si>
  <si>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</si>
  <si>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</si>
  <si>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</si>
  <si>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</si>
  <si>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</si>
  <si>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</si>
  <si>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</si>
  <si>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</si>
  <si>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</si>
  <si>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</si>
  <si>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</si>
  <si>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</si>
  <si>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</si>
  <si>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</si>
  <si>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</si>
  <si>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</si>
  <si>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</si>
  <si>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</si>
  <si>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</si>
  <si>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</si>
  <si>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</si>
  <si>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</si>
  <si>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</si>
  <si>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</si>
  <si>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</si>
  <si>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</si>
  <si>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</si>
  <si>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</si>
  <si>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</si>
  <si>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</si>
  <si>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</si>
  <si>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</si>
  <si>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</si>
  <si>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</si>
  <si>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</si>
  <si>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</si>
  <si>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</si>
  <si>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</si>
  <si>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</si>
  <si>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</si>
  <si>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</si>
  <si>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</si>
  <si>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</si>
  <si>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</si>
  <si>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</si>
  <si>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</si>
  <si>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</si>
  <si>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</si>
  <si>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</si>
  <si>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</si>
  <si>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</si>
  <si>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</si>
  <si>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</si>
  <si>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</si>
  <si>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</si>
  <si>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</si>
  <si>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</si>
  <si>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</si>
  <si>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</si>
  <si>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</si>
  <si>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</si>
  <si>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</si>
  <si>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</si>
  <si>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</si>
  <si>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</si>
  <si>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</si>
  <si>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</si>
  <si>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</si>
  <si>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</si>
  <si>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</si>
  <si>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</si>
  <si>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</si>
  <si>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</si>
  <si>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</si>
  <si>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</si>
  <si>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</si>
  <si>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</si>
  <si>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</si>
  <si>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</si>
  <si>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</si>
  <si>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</si>
  <si>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</si>
  <si>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</si>
  <si>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</si>
  <si>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</si>
  <si>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</si>
  <si>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</si>
  <si>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</si>
  <si>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</si>
  <si>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</si>
  <si>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</si>
  <si>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</si>
  <si>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</si>
  <si>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</si>
  <si>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</si>
  <si>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</si>
  <si>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</si>
  <si>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</si>
  <si>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</si>
  <si>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</si>
  <si>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</si>
  <si>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</si>
  <si>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</si>
  <si>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</si>
  <si>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</si>
  <si>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</si>
  <si>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</si>
  <si>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</si>
  <si>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</si>
  <si>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</si>
  <si>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</si>
  <si>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</si>
  <si>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</si>
  <si>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</si>
  <si>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</si>
  <si>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</si>
  <si>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</si>
  <si>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</si>
  <si>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</si>
  <si>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</si>
  <si>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</si>
  <si>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</si>
  <si>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</si>
  <si>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</si>
  <si>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</si>
  <si>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</si>
  <si>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</si>
  <si>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</si>
  <si>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</si>
  <si>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</si>
  <si>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</si>
  <si>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</si>
  <si>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</si>
  <si>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</si>
  <si>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</si>
  <si>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</si>
  <si>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</si>
  <si>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</si>
  <si>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</si>
  <si>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</si>
  <si>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</si>
  <si>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</si>
  <si>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</si>
  <si>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</si>
  <si>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</si>
  <si>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</si>
  <si>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</si>
  <si>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</si>
  <si>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</si>
  <si>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</si>
  <si>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</si>
  <si>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</si>
  <si>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</si>
  <si>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</si>
  <si>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</si>
  <si>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</si>
  <si>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</si>
  <si>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</si>
  <si>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</si>
  <si>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</si>
  <si>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</si>
  <si>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</si>
  <si>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</si>
  <si>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</si>
  <si>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</si>
  <si>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</si>
  <si>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</si>
  <si>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</si>
  <si>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</si>
  <si>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</si>
  <si>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</si>
  <si>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</si>
  <si>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</si>
  <si>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</si>
  <si>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</si>
  <si>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</si>
  <si>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</si>
  <si>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</si>
  <si>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</si>
  <si>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</si>
  <si>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</si>
  <si>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</si>
  <si>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</si>
  <si>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</si>
  <si>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</si>
  <si>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</si>
  <si>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</si>
  <si>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</si>
  <si>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</si>
  <si>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</si>
  <si>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</si>
  <si>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</si>
  <si>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</si>
  <si>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</si>
  <si>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</si>
  <si>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</si>
  <si>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</si>
  <si>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</si>
  <si>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</si>
  <si>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</si>
  <si>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</si>
  <si>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</si>
  <si>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</si>
  <si>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</si>
  <si>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</si>
  <si>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</si>
  <si>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</si>
  <si>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</si>
  <si>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</si>
  <si>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</si>
  <si>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</si>
  <si>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</si>
  <si>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</si>
  <si>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</si>
  <si>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</si>
  <si>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</si>
  <si>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</si>
  <si>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</si>
  <si>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</si>
  <si>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</si>
  <si>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</si>
  <si>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</si>
  <si>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</si>
  <si>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</si>
  <si>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</si>
  <si>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</si>
  <si>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</si>
  <si>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</si>
  <si>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</si>
  <si>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</si>
  <si>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</si>
  <si>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</si>
  <si>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</si>
  <si>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</si>
  <si>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</si>
  <si>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</si>
  <si>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</si>
  <si>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</si>
  <si>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</si>
  <si>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</si>
  <si>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</si>
  <si>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</si>
  <si>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</si>
  <si>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</si>
  <si>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</si>
  <si>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</si>
  <si>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</si>
  <si>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</si>
  <si>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</si>
  <si>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</si>
  <si>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</si>
  <si>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</si>
  <si>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</si>
  <si>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</si>
  <si>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</si>
  <si>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</si>
  <si>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</si>
  <si>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</si>
  <si>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</si>
  <si>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</si>
  <si>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</si>
  <si>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</si>
  <si>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</si>
  <si>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</si>
  <si>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</si>
  <si>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</si>
  <si>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</si>
  <si>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</si>
  <si>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</si>
  <si>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</si>
  <si>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</si>
  <si>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</si>
  <si>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</si>
  <si>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</si>
  <si>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</si>
  <si>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</si>
  <si>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</si>
  <si>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</si>
  <si>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</si>
  <si>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</si>
  <si>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</si>
  <si>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</si>
  <si>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</si>
  <si>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</si>
  <si>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</si>
  <si>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</si>
  <si>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</si>
  <si>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</si>
  <si>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</si>
  <si>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</si>
  <si>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</si>
  <si>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</si>
  <si>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</si>
  <si>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</si>
  <si>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</si>
  <si>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</si>
  <si>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</si>
  <si>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</si>
  <si>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</si>
  <si>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</si>
  <si>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</si>
  <si>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</si>
  <si>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</si>
  <si>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</si>
  <si>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</si>
  <si>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</si>
  <si>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</si>
  <si>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</si>
  <si>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</si>
  <si>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</si>
  <si>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</si>
  <si>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</si>
  <si>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</si>
  <si>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</si>
  <si>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</si>
  <si>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</si>
  <si>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</si>
  <si>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</si>
  <si>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</si>
  <si>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</si>
  <si>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</si>
  <si>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</si>
  <si>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</si>
  <si>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</si>
  <si>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</si>
  <si>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</si>
  <si>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</si>
  <si>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</si>
  <si>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</si>
  <si>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</si>
  <si>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</si>
  <si>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</si>
  <si>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</si>
  <si>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</si>
  <si>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</si>
  <si>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</si>
  <si>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</si>
  <si>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</si>
  <si>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</si>
  <si>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</si>
  <si>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</si>
  <si>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</si>
  <si>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</si>
  <si>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</si>
  <si>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</si>
  <si>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</si>
  <si>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</si>
  <si>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</si>
  <si>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</si>
  <si>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</si>
  <si>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</si>
  <si>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</si>
  <si>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</si>
  <si>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</si>
  <si>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</si>
  <si>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</si>
  <si>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</si>
  <si>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</si>
  <si>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</si>
  <si>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</si>
  <si>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</si>
  <si>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</si>
  <si>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</si>
  <si>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</si>
  <si>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</si>
  <si>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</si>
  <si>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</si>
  <si>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</si>
  <si>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</si>
  <si>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</si>
  <si>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</si>
  <si>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</si>
  <si>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</si>
  <si>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</si>
  <si>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</si>
  <si>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</si>
  <si>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</si>
  <si>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</si>
  <si>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</si>
  <si>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</si>
  <si>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</si>
  <si>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</si>
  <si>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</si>
  <si>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</si>
  <si>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</si>
  <si>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</si>
  <si>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</si>
  <si>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</si>
  <si>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</si>
  <si>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</si>
  <si>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</si>
  <si>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</si>
  <si>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</si>
  <si>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</si>
  <si>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</si>
  <si>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</si>
  <si>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</si>
  <si>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</si>
  <si>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</si>
  <si>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</si>
  <si>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</si>
  <si>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</si>
  <si>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</si>
  <si>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</si>
  <si>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</si>
  <si>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</si>
  <si>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</si>
  <si>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</si>
  <si>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</si>
  <si>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</si>
  <si>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</si>
  <si>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</si>
  <si>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</si>
  <si>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</si>
  <si>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</si>
  <si>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</si>
  <si>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</si>
  <si>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</si>
  <si>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</si>
  <si>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</si>
  <si>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</si>
  <si>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</si>
  <si>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</si>
  <si>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</si>
  <si>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</si>
  <si>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</si>
  <si>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</si>
  <si>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</si>
  <si>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</si>
  <si>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</si>
  <si>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</si>
  <si>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</si>
  <si>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</si>
  <si>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</si>
  <si>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</si>
  <si>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</si>
  <si>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</si>
  <si>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</si>
  <si>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</si>
  <si>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</si>
  <si>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</si>
  <si>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</si>
  <si>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</si>
  <si>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</si>
  <si>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</si>
  <si>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</si>
  <si>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</si>
  <si>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</si>
  <si>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</si>
  <si>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</si>
  <si>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</si>
  <si>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</si>
  <si>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</si>
  <si>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</si>
  <si>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</si>
  <si>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</si>
  <si>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</si>
  <si>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</si>
  <si>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</si>
  <si>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</si>
  <si>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</si>
  <si>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</si>
  <si>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</si>
  <si>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</si>
  <si>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</si>
  <si>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</si>
  <si>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</si>
  <si>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</si>
  <si>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</si>
  <si>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</si>
  <si>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</si>
  <si>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</si>
  <si>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</si>
  <si>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</si>
  <si>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</si>
  <si>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</si>
  <si>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</si>
  <si>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</si>
  <si>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</si>
  <si>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</si>
  <si>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</si>
  <si>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</si>
  <si>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</si>
  <si>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</si>
  <si>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</si>
  <si>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</si>
  <si>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</si>
  <si>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</si>
  <si>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</si>
  <si>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</si>
  <si>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</si>
  <si>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</si>
  <si>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</si>
  <si>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</si>
  <si>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</si>
  <si>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</si>
  <si>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</si>
  <si>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</si>
  <si>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</si>
  <si>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</si>
  <si>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</si>
  <si>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</si>
  <si>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</si>
  <si>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</si>
  <si>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</si>
  <si>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</si>
  <si>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</si>
  <si>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</si>
  <si>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</si>
  <si>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</si>
  <si>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</si>
  <si>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</si>
  <si>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</si>
  <si>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</si>
  <si>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</si>
  <si>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</si>
  <si>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</si>
  <si>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</si>
  <si>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</si>
  <si>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</si>
  <si>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</si>
  <si>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</si>
  <si>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</si>
  <si>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</si>
  <si>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</si>
  <si>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</si>
  <si>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</si>
  <si>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</si>
  <si>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</si>
  <si>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</si>
  <si>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</si>
  <si>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</si>
  <si>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</si>
  <si>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</si>
  <si>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</si>
  <si>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</si>
  <si>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</si>
  <si>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</si>
  <si>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</si>
  <si>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</si>
  <si>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</si>
  <si>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</si>
  <si>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</si>
  <si>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</si>
  <si>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</si>
  <si>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</si>
  <si>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</si>
  <si>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</si>
  <si>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</si>
  <si>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</si>
  <si>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</si>
  <si>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</si>
  <si>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</si>
  <si>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</si>
  <si>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</si>
  <si>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</si>
  <si>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</si>
  <si>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</si>
  <si>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</si>
  <si>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</si>
  <si>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</si>
  <si>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</si>
  <si>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</si>
  <si>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</si>
  <si>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</si>
  <si>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</si>
  <si>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</si>
  <si>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</si>
  <si>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</si>
  <si>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</si>
  <si>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</si>
  <si>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</si>
  <si>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</si>
  <si>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</si>
  <si>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</si>
  <si>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</si>
  <si>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</si>
  <si>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</si>
  <si>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</si>
  <si>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</si>
  <si>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</si>
  <si>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</si>
  <si>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</si>
  <si>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</si>
  <si>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</si>
  <si>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</si>
  <si>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</si>
  <si>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</si>
  <si>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</si>
  <si>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</si>
  <si>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</si>
  <si>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</si>
  <si>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</si>
  <si>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</si>
  <si>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</si>
  <si>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</si>
  <si>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</si>
  <si>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</si>
  <si>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</si>
  <si>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</si>
  <si>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</si>
  <si>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</si>
  <si>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</si>
  <si>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</si>
  <si>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</si>
  <si>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</si>
  <si>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</si>
  <si>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</si>
  <si>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</si>
  <si>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</si>
  <si>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</si>
  <si>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</si>
  <si>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</si>
  <si>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</si>
  <si>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</si>
  <si>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</si>
  <si>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</si>
  <si>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</si>
  <si>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</si>
  <si>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</si>
  <si>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</si>
  <si>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</si>
  <si>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</si>
  <si>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</si>
  <si>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</si>
  <si>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</si>
  <si>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</si>
  <si>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</si>
  <si>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</si>
  <si>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</si>
  <si>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</si>
  <si>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</si>
  <si>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</si>
  <si>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</si>
  <si>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</si>
  <si>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</si>
  <si>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</si>
  <si>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</si>
  <si>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</si>
  <si>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</si>
  <si>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</si>
  <si>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</si>
  <si>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</si>
  <si>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</si>
  <si>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</si>
  <si>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</si>
  <si>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</si>
  <si>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</si>
  <si>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</si>
  <si>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</si>
  <si>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</si>
  <si>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</si>
  <si>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</si>
  <si>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</si>
  <si>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</si>
  <si>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</si>
  <si>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</si>
  <si>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</si>
  <si>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</si>
  <si>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</si>
  <si>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</si>
  <si>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</si>
  <si>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</si>
  <si>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</si>
  <si>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</si>
  <si>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</si>
  <si>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</si>
  <si>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</si>
  <si>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</si>
  <si>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</si>
  <si>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</si>
  <si>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</si>
  <si>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</si>
  <si>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</si>
  <si>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</si>
  <si>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</si>
  <si>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</si>
  <si>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</si>
  <si>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</si>
  <si>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</si>
  <si>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</si>
  <si>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</si>
  <si>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</si>
  <si>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</si>
  <si>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</si>
  <si>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</si>
  <si>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</si>
  <si>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</si>
  <si>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</si>
  <si>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</si>
  <si>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</si>
  <si>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</si>
  <si>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</si>
  <si>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</si>
  <si>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</si>
  <si>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</si>
  <si>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</si>
  <si>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</si>
  <si>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</si>
  <si>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</si>
  <si>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</si>
  <si>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</si>
  <si>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</si>
  <si>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</si>
  <si>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</si>
  <si>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</si>
  <si>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</si>
  <si>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</si>
  <si>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</si>
  <si>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</si>
  <si>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</si>
  <si>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</si>
  <si>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</si>
  <si>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</si>
  <si>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</si>
  <si>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</si>
  <si>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</si>
  <si>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</si>
  <si>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</si>
  <si>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</si>
  <si>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</si>
  <si>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</si>
  <si>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</si>
  <si>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</si>
  <si>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</si>
  <si>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</si>
  <si>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</si>
  <si>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</si>
  <si>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</si>
  <si>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</si>
  <si>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</si>
  <si>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</si>
  <si>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</si>
  <si>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</si>
  <si>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</si>
  <si>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</si>
  <si>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</si>
  <si>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</si>
  <si>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</si>
  <si>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</si>
  <si>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</si>
  <si>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</si>
  <si>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</si>
  <si>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</si>
  <si>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</si>
  <si>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</si>
  <si>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</si>
  <si>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</si>
  <si>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</si>
  <si>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</si>
  <si>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</si>
  <si>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</si>
  <si>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</si>
  <si>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</si>
  <si>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</si>
  <si>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</si>
  <si>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</si>
  <si>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</si>
  <si>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</si>
  <si>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</si>
  <si>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</si>
  <si>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</si>
  <si>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</si>
  <si>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</si>
  <si>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</si>
  <si>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</si>
  <si>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</si>
  <si>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</si>
  <si>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</si>
  <si>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</si>
  <si>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</si>
  <si>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</si>
  <si>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</si>
  <si>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</si>
  <si>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</si>
  <si>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</si>
  <si>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</si>
  <si>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</si>
  <si>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</si>
  <si>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</si>
  <si>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</si>
  <si>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</si>
  <si>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</si>
  <si>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</si>
  <si>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</si>
  <si>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</si>
  <si>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</si>
  <si>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</si>
  <si>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</si>
  <si>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</si>
  <si>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</si>
  <si>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</si>
  <si>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</si>
  <si>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</si>
  <si>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</si>
  <si>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</si>
  <si>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</si>
  <si>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</si>
  <si>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</si>
  <si>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</si>
  <si>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</si>
  <si>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</si>
  <si>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</si>
  <si>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</si>
  <si>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</si>
  <si>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</si>
  <si>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</si>
  <si>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</si>
  <si>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</si>
  <si>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</si>
  <si>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</si>
  <si>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</si>
  <si>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</si>
  <si>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</si>
  <si>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</si>
  <si>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</si>
  <si>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</si>
  <si>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</si>
  <si>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</si>
  <si>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</si>
  <si>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</si>
  <si>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</si>
  <si>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</si>
  <si>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</si>
  <si>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</si>
  <si>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</si>
  <si>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</si>
  <si>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</si>
  <si>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</si>
  <si>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</si>
  <si>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</si>
  <si>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</si>
  <si>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</si>
  <si>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</si>
  <si>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</si>
  <si>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</si>
  <si>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</si>
  <si>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</si>
  <si>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</si>
  <si>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</si>
  <si>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</si>
  <si>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</si>
  <si>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</si>
  <si>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</si>
  <si>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</si>
  <si>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</si>
  <si>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</si>
  <si>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</si>
  <si>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</si>
  <si>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</si>
  <si>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</si>
  <si>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</si>
  <si>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</si>
  <si>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</si>
  <si>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</si>
  <si>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</si>
  <si>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</si>
  <si>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</si>
  <si>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</si>
  <si>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</si>
  <si>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</si>
  <si>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</si>
  <si>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</si>
  <si>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</si>
  <si>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</si>
  <si>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</si>
  <si>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</si>
  <si>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</si>
  <si>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</si>
  <si>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</si>
  <si>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</si>
  <si>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</si>
  <si>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</si>
  <si>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</si>
  <si>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</si>
  <si>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</si>
  <si>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</si>
  <si>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</si>
  <si>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</si>
  <si>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</si>
  <si>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</si>
  <si>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</si>
  <si>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</si>
  <si>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</si>
  <si>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</si>
  <si>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</si>
  <si>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</si>
  <si>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</si>
  <si>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</si>
  <si>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</si>
  <si>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</si>
  <si>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</si>
  <si>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</si>
  <si>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</si>
  <si>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</si>
  <si>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</si>
  <si>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</si>
  <si>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</si>
  <si>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</si>
  <si>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</si>
  <si>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</si>
  <si>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</si>
  <si>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</si>
  <si>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</si>
  <si>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</si>
  <si>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</si>
  <si>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</si>
  <si>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</si>
  <si>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</si>
  <si>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</si>
  <si>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</si>
  <si>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</si>
  <si>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</si>
  <si>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</si>
  <si>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</si>
  <si>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</si>
  <si>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</si>
  <si>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</si>
  <si>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</si>
  <si>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</si>
  <si>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</si>
  <si>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</si>
  <si>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</si>
  <si>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</si>
  <si>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</si>
  <si>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</si>
  <si>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</si>
  <si>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</si>
  <si>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</si>
  <si>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</si>
  <si>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</si>
  <si>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</si>
  <si>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</si>
  <si>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</si>
  <si>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</si>
  <si>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</si>
  <si>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</si>
  <si>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</si>
  <si>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</si>
  <si>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</si>
  <si>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</si>
  <si>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</si>
  <si>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</si>
  <si>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</si>
  <si>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</si>
  <si>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</si>
  <si>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</si>
  <si>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</si>
  <si>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</si>
  <si>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</si>
  <si>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</si>
  <si>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</si>
  <si>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</si>
  <si>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</si>
  <si>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</si>
  <si>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</si>
  <si>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</si>
  <si>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</si>
  <si>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</si>
  <si>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</si>
  <si>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</si>
  <si>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</si>
  <si>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</si>
  <si>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</si>
  <si>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</si>
  <si>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</si>
  <si>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</si>
  <si>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</si>
  <si>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</si>
  <si>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</si>
  <si>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</si>
  <si>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</si>
  <si>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</si>
  <si>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</si>
  <si>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</si>
  <si>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</si>
  <si>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</si>
  <si>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</si>
  <si>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</si>
  <si>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</si>
  <si>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</si>
  <si>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</si>
  <si>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</si>
  <si>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</si>
  <si>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</si>
  <si>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</si>
  <si>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</si>
  <si>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</si>
  <si>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</si>
  <si>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</si>
  <si>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</si>
  <si>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</si>
  <si>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</si>
  <si>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</si>
  <si>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</si>
  <si>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</si>
  <si>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</si>
  <si>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</si>
  <si>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</si>
  <si>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</si>
  <si>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</si>
  <si>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</si>
  <si>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</si>
  <si>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</si>
  <si>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</si>
  <si>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</si>
  <si>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</si>
  <si>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</si>
  <si>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</si>
  <si>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</si>
  <si>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</si>
  <si>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</si>
  <si>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</si>
  <si>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</si>
  <si>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</si>
  <si>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</si>
  <si>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</si>
  <si>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</si>
  <si>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</si>
  <si>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</si>
  <si>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</si>
  <si>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</si>
  <si>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</si>
  <si>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</si>
  <si>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</si>
  <si>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</si>
  <si>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</si>
  <si>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</si>
  <si>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</si>
  <si>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</si>
  <si>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</si>
  <si>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</si>
  <si>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</si>
  <si>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</si>
  <si>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</si>
  <si>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</si>
  <si>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</si>
  <si>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</si>
  <si>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</si>
  <si>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</si>
  <si>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</si>
  <si>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</si>
  <si>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</si>
  <si>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</si>
  <si>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</si>
  <si>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</si>
  <si>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</si>
  <si>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</si>
  <si>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</si>
  <si>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</si>
  <si>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</si>
  <si>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</si>
  <si>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</si>
  <si>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</si>
  <si>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</si>
  <si>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</si>
  <si>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</si>
  <si>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</si>
  <si>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</si>
  <si>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</si>
  <si>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</si>
  <si>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</si>
  <si>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</si>
  <si>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</si>
  <si>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</si>
  <si>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</si>
  <si>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</si>
  <si>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</si>
  <si>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</si>
  <si>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</si>
  <si>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</si>
  <si>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</si>
  <si>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</si>
  <si>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</si>
  <si>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</si>
  <si>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</si>
  <si>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</si>
  <si>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</si>
  <si>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</si>
  <si>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</si>
  <si>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</si>
  <si>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</si>
  <si>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</si>
  <si>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</si>
  <si>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</si>
  <si>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</si>
  <si>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</si>
  <si>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</si>
  <si>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</si>
  <si>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</si>
  <si>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</si>
  <si>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</si>
  <si>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</si>
  <si>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</si>
  <si>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</si>
  <si>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</si>
  <si>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</si>
  <si>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</si>
  <si>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</si>
  <si>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</si>
  <si>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</si>
  <si>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</si>
  <si>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</si>
  <si>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</si>
  <si>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</si>
  <si>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</si>
  <si>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</si>
  <si>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</si>
  <si>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</si>
  <si>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</si>
  <si>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</si>
  <si>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</si>
  <si>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</si>
  <si>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</si>
  <si>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</si>
  <si>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</si>
  <si>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</si>
  <si>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</si>
  <si>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</si>
  <si>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</si>
  <si>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</si>
  <si>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</si>
  <si>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</si>
  <si>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</si>
  <si>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</si>
  <si>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</si>
  <si>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</si>
  <si>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</si>
  <si>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</si>
  <si>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</si>
  <si>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</si>
  <si>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</si>
  <si>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</si>
  <si>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</si>
  <si>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</si>
  <si>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</si>
  <si>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</si>
  <si>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</si>
  <si>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</si>
  <si>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</si>
  <si>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</si>
  <si>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</si>
  <si>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</si>
  <si>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</si>
  <si>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</si>
  <si>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</si>
  <si>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</si>
  <si>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</si>
  <si>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</si>
  <si>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</si>
  <si>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</si>
  <si>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</si>
  <si>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</si>
  <si>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</si>
  <si>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</si>
  <si>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</si>
  <si>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</si>
  <si>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</si>
  <si>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</si>
  <si>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</si>
  <si>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</si>
  <si>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</si>
  <si>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</si>
  <si>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</si>
  <si>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</si>
  <si>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</si>
  <si>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</si>
  <si>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</si>
  <si>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</si>
  <si>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</si>
  <si>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</si>
  <si>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</si>
  <si>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</si>
  <si>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</si>
  <si>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</si>
  <si>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</si>
  <si>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</si>
  <si>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</si>
  <si>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</si>
  <si>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</si>
  <si>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</si>
  <si>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</si>
  <si>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</si>
  <si>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</si>
  <si>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</si>
  <si>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</si>
  <si>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</si>
  <si>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</si>
  <si>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</si>
  <si>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</si>
  <si>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</si>
  <si>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</si>
  <si>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</si>
  <si>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</si>
  <si>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</si>
  <si>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</si>
  <si>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</si>
  <si>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</si>
  <si>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</si>
  <si>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</si>
  <si>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</si>
  <si>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</si>
  <si>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</si>
  <si>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</si>
  <si>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</si>
  <si>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</si>
  <si>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</si>
  <si>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</si>
  <si>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</si>
  <si>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</si>
  <si>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</si>
  <si>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</si>
  <si>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</si>
  <si>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</si>
  <si>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</si>
  <si>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</si>
  <si>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</si>
  <si>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</si>
  <si>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</si>
  <si>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</si>
  <si>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</si>
  <si>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</si>
  <si>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</si>
  <si>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</si>
  <si>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</si>
  <si>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</si>
  <si>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</si>
  <si>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</si>
  <si>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</si>
  <si>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</si>
  <si>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</si>
  <si>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</si>
  <si>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</si>
  <si>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</si>
  <si>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</si>
  <si>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</si>
  <si>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</si>
  <si>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</si>
  <si>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</si>
  <si>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</si>
  <si>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</si>
  <si>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</si>
  <si>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</si>
  <si>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</si>
  <si>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</si>
  <si>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</si>
  <si>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</si>
  <si>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</si>
  <si>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</si>
  <si>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</si>
  <si>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</si>
  <si>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</si>
  <si>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</si>
  <si>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</si>
  <si>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</si>
  <si>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</si>
  <si>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</si>
  <si>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</si>
  <si>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</si>
  <si>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</si>
  <si>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</si>
  <si>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</si>
  <si>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</si>
  <si>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</si>
  <si>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</si>
  <si>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</si>
  <si>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</si>
  <si>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</si>
  <si>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</si>
  <si>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</si>
  <si>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</si>
  <si>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</si>
  <si>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</si>
  <si>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</si>
  <si>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</si>
  <si>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</si>
  <si>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</si>
  <si>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</si>
  <si>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</si>
  <si>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</si>
  <si>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</si>
  <si>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</si>
  <si>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</si>
  <si>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</si>
  <si>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</si>
  <si>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</si>
  <si>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</si>
  <si>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</si>
  <si>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</si>
  <si>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</si>
  <si>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</si>
  <si>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</si>
  <si>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</si>
  <si>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</si>
  <si>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</si>
  <si>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</si>
  <si>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</si>
  <si>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</si>
  <si>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</si>
  <si>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</si>
  <si>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</si>
  <si>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</si>
  <si>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</si>
  <si>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</si>
  <si>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</si>
  <si>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</si>
  <si>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</si>
  <si>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</si>
  <si>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</si>
  <si>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</si>
  <si>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</si>
  <si>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</si>
  <si>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</si>
  <si>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</si>
  <si>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</si>
  <si>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</si>
  <si>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</si>
  <si>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</si>
  <si>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</si>
  <si>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</si>
  <si>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</si>
  <si>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</si>
  <si>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</si>
  <si>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</si>
  <si>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</si>
  <si>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</si>
  <si>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</si>
  <si>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</si>
  <si>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</si>
  <si>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</si>
  <si>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</si>
  <si>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</si>
  <si>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</si>
  <si>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</si>
  <si>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</si>
  <si>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</si>
  <si>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</si>
  <si>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</si>
  <si>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</si>
  <si>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</si>
  <si>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</si>
  <si>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</si>
  <si>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</si>
  <si>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</si>
  <si>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</si>
  <si>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</si>
  <si>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</si>
  <si>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</si>
  <si>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</si>
  <si>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</si>
  <si>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</si>
  <si>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</si>
  <si>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</si>
  <si>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</si>
  <si>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</si>
  <si>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</si>
  <si>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</si>
  <si>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</si>
  <si>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</si>
  <si>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</si>
  <si>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</si>
  <si>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</si>
  <si>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</si>
  <si>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</si>
  <si>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</si>
  <si>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</si>
  <si>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</si>
  <si>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</si>
  <si>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</si>
  <si>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</si>
  <si>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</si>
  <si>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</si>
  <si>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</si>
  <si>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</si>
  <si>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</si>
  <si>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</si>
  <si>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</si>
  <si>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</si>
  <si>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</si>
  <si>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</si>
  <si>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</si>
  <si>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</si>
  <si>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</si>
  <si>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</si>
  <si>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</si>
  <si>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</si>
  <si>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</si>
  <si>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</si>
  <si>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</si>
  <si>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</si>
  <si>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</si>
  <si>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</si>
  <si>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</si>
  <si>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</si>
  <si>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</si>
  <si>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</si>
  <si>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</si>
  <si>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</si>
  <si>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</si>
  <si>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</si>
  <si>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</si>
  <si>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</si>
  <si>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</si>
  <si>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</si>
  <si>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</si>
  <si>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</si>
  <si>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</si>
  <si>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</si>
  <si>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</si>
  <si>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</si>
  <si>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</si>
  <si>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</si>
  <si>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</si>
  <si>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</si>
  <si>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</si>
  <si>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</si>
  <si>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</si>
  <si>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</si>
  <si>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</si>
  <si>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</si>
  <si>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</si>
  <si>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</si>
  <si>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</si>
  <si>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</si>
  <si>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</si>
  <si>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</si>
  <si>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</si>
  <si>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</si>
  <si>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</si>
  <si>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</si>
  <si>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</si>
  <si>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</si>
  <si>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</si>
  <si>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</si>
  <si>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</si>
  <si>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</si>
  <si>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</si>
  <si>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</si>
  <si>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</si>
  <si>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</si>
  <si>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</si>
  <si>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</si>
  <si>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</si>
  <si>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</si>
  <si>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</si>
  <si>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</si>
  <si>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</si>
  <si>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</si>
  <si>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</si>
  <si>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</si>
  <si>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</si>
  <si>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</si>
  <si>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</si>
  <si>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</si>
  <si>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</si>
  <si>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</si>
  <si>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</si>
  <si>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</si>
  <si>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</si>
  <si>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</si>
  <si>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</si>
  <si>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</si>
  <si>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</si>
  <si>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</si>
  <si>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</si>
  <si>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</si>
  <si>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</si>
  <si>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</si>
  <si>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</si>
  <si>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</si>
  <si>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</si>
  <si>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</si>
  <si>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</si>
  <si>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</si>
  <si>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</si>
  <si>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</si>
  <si>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</si>
  <si>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</si>
  <si>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</si>
  <si>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</si>
  <si>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</si>
  <si>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</si>
  <si>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</si>
  <si>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</si>
  <si>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</si>
  <si>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</si>
  <si>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</si>
  <si>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</si>
  <si>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</si>
  <si>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</si>
  <si>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</si>
  <si>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</si>
  <si>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</si>
  <si>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</si>
  <si>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</si>
  <si>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</si>
  <si>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</si>
  <si>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</si>
  <si>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</si>
  <si>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</si>
  <si>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</si>
  <si>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</si>
  <si>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</si>
  <si>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</si>
  <si>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</si>
  <si>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</si>
  <si>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</si>
  <si>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</si>
  <si>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</si>
  <si>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</si>
  <si>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</si>
  <si>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</si>
  <si>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</si>
  <si>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</si>
  <si>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</si>
  <si>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</si>
  <si>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</si>
  <si>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</si>
  <si>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</si>
  <si>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</si>
  <si>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</si>
  <si>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</si>
  <si>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</si>
  <si>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</si>
  <si>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</si>
  <si>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</si>
  <si>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</si>
  <si>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</si>
  <si>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</si>
  <si>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</si>
  <si>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</si>
  <si>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</si>
  <si>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</si>
  <si>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</si>
  <si>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</si>
  <si>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</si>
  <si>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</si>
  <si>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</si>
  <si>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</si>
  <si>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</si>
  <si>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</si>
  <si>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</si>
  <si>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</si>
  <si>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</si>
  <si>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</si>
  <si>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</si>
  <si>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</si>
  <si>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</si>
  <si>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</si>
  <si>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</si>
  <si>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</si>
  <si>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</si>
  <si>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</si>
  <si>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</si>
  <si>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</si>
  <si>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</si>
  <si>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</si>
  <si>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</si>
  <si>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</si>
  <si>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</si>
  <si>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</si>
  <si>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</si>
  <si>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</si>
  <si>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</si>
  <si>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</si>
  <si>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</si>
  <si>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</si>
  <si>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</si>
  <si>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</si>
  <si>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</si>
  <si>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</si>
  <si>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</si>
  <si>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</si>
  <si>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</si>
  <si>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</si>
  <si>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</si>
  <si>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</si>
  <si>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</si>
  <si>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</si>
  <si>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</si>
  <si>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</si>
  <si>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</si>
  <si>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</si>
  <si>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</si>
  <si>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</si>
  <si>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</si>
  <si>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</si>
  <si>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</si>
  <si>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</si>
  <si>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</si>
  <si>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</si>
  <si>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</si>
  <si>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</si>
  <si>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</si>
  <si>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</si>
  <si>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</si>
  <si>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</si>
  <si>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</si>
  <si>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</si>
  <si>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</si>
  <si>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</si>
  <si>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</si>
  <si>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</si>
  <si>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</si>
  <si>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</si>
  <si>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</si>
  <si>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</si>
  <si>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</si>
  <si>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</si>
  <si>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</si>
  <si>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</si>
  <si>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</si>
  <si>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</si>
  <si>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</si>
  <si>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</si>
  <si>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</si>
  <si>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</si>
  <si>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</si>
  <si>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</si>
  <si>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</si>
  <si>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</si>
  <si>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</si>
  <si>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</si>
  <si>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</si>
  <si>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</si>
  <si>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</si>
  <si>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</si>
  <si>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</si>
  <si>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</si>
  <si>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</si>
  <si>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</si>
  <si>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</si>
  <si>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</si>
  <si>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</si>
  <si>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</si>
  <si>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</si>
  <si>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</si>
  <si>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</si>
  <si>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</si>
  <si>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</si>
  <si>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</si>
  <si>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</si>
  <si>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</si>
  <si>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</si>
  <si>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</si>
  <si>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</si>
  <si>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</si>
  <si>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</si>
  <si>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</si>
  <si>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</si>
  <si>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</si>
  <si>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</si>
  <si>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</si>
  <si>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</si>
  <si>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</si>
  <si>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</si>
  <si>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</si>
  <si>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</si>
  <si>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</si>
  <si>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</si>
  <si>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</si>
  <si>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</si>
  <si>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</si>
  <si>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</si>
  <si>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</si>
  <si>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</si>
  <si>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</si>
  <si>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</si>
  <si>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</si>
  <si>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</si>
  <si>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</si>
  <si>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</si>
  <si>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</si>
  <si>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</si>
  <si>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</si>
  <si>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</si>
  <si>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</si>
  <si>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</si>
  <si>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</si>
  <si>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</si>
  <si>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</si>
  <si>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</si>
  <si>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</si>
  <si>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</si>
  <si>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</si>
  <si>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</si>
  <si>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</si>
  <si>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</si>
  <si>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</si>
  <si>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</si>
  <si>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</si>
  <si>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</si>
  <si>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</si>
  <si>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</si>
  <si>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</si>
  <si>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</si>
  <si>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</si>
  <si>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</si>
  <si>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</si>
  <si>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</si>
  <si>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</si>
  <si>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</si>
  <si>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</si>
  <si>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</si>
  <si>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</si>
  <si>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</si>
  <si>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</si>
  <si>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</si>
  <si>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</si>
  <si>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</si>
  <si>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</si>
  <si>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</si>
  <si>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</si>
  <si>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</si>
  <si>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</si>
  <si>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</si>
  <si>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</si>
  <si>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</si>
  <si>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</si>
  <si>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</si>
  <si>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</si>
  <si>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</si>
  <si>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</si>
  <si>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</si>
  <si>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</si>
  <si>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</si>
  <si>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</si>
  <si>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</si>
  <si>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</si>
  <si>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</si>
  <si>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</si>
  <si>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</si>
  <si>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</si>
  <si>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</si>
  <si>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</si>
  <si>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</si>
  <si>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</si>
  <si>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</si>
  <si>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</si>
  <si>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</si>
  <si>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</si>
  <si>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</si>
  <si>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</si>
  <si>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</si>
  <si>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</si>
  <si>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</si>
  <si>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</si>
  <si>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</si>
  <si>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</si>
  <si>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</si>
  <si>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</si>
  <si>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</si>
  <si>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</si>
  <si>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</si>
  <si>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</si>
  <si>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</si>
  <si>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</si>
  <si>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</si>
  <si>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</si>
  <si>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</si>
  <si>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</si>
  <si>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</si>
  <si>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</si>
  <si>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</si>
  <si>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</si>
  <si>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</si>
  <si>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</si>
  <si>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</si>
  <si>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</si>
  <si>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</si>
  <si>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</si>
  <si>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</si>
  <si>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</si>
  <si>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</si>
  <si>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</si>
  <si>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</si>
  <si>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</si>
  <si>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</si>
  <si>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</si>
  <si>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</si>
  <si>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</si>
  <si>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</si>
  <si>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</si>
  <si>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</si>
  <si>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</si>
  <si>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</si>
  <si>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</si>
  <si>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</si>
  <si>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</si>
  <si>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</si>
  <si>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</si>
  <si>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</si>
  <si>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</si>
  <si>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</si>
  <si>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</si>
  <si>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</si>
  <si>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</si>
  <si>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</si>
  <si>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</si>
  <si>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</si>
  <si>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</si>
  <si>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</si>
  <si>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</si>
  <si>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</si>
  <si>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</si>
  <si>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</si>
  <si>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</si>
  <si>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</si>
  <si>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</si>
  <si>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</si>
  <si>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</si>
  <si>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</si>
  <si>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</si>
  <si>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</si>
  <si>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</si>
  <si>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</si>
  <si>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</si>
  <si>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</si>
  <si>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</si>
  <si>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</si>
  <si>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</si>
  <si>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</si>
  <si>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</si>
  <si>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</si>
  <si>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</si>
  <si>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</si>
  <si>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</si>
  <si>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</si>
  <si>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</si>
  <si>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</si>
  <si>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</si>
  <si>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</si>
  <si>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</si>
  <si>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</si>
  <si>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</si>
  <si>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</si>
  <si>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</si>
  <si>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</si>
  <si>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</si>
  <si>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</si>
  <si>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</si>
  <si>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</si>
  <si>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</si>
  <si>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</si>
  <si>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</si>
  <si>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</si>
  <si>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</si>
  <si>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</si>
  <si>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</si>
  <si>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</si>
  <si>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</si>
  <si>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</si>
  <si>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</si>
  <si>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</si>
  <si>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</si>
  <si>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</si>
  <si>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</si>
  <si>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</si>
  <si>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</si>
  <si>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</si>
  <si>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</si>
  <si>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</si>
  <si>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</si>
  <si>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</si>
  <si>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</si>
  <si>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</si>
  <si>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</si>
  <si>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</si>
  <si>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</si>
  <si>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</si>
  <si>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</si>
  <si>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</si>
  <si>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</si>
  <si>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</si>
  <si>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</si>
  <si>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</si>
  <si>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</si>
  <si>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</si>
  <si>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</si>
  <si>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</si>
  <si>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</si>
  <si>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</si>
  <si>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</si>
  <si>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</si>
  <si>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</si>
  <si>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</si>
  <si>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</si>
  <si>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</si>
  <si>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</si>
  <si>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</si>
  <si>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</si>
  <si>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</si>
  <si>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</si>
  <si>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</si>
  <si>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</si>
  <si>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</si>
  <si>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</si>
  <si>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</si>
  <si>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</si>
  <si>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</si>
  <si>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</si>
  <si>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</si>
  <si>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</si>
  <si>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</si>
  <si>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</si>
  <si>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</si>
  <si>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</si>
  <si>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</si>
  <si>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</si>
  <si>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</si>
  <si>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</si>
  <si>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</si>
  <si>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</si>
  <si>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</si>
  <si>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</si>
  <si>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</si>
  <si>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</si>
  <si>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</si>
  <si>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</si>
  <si>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</si>
  <si>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</si>
  <si>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</si>
  <si>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</si>
  <si>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</si>
  <si>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</si>
  <si>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</si>
  <si>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</si>
  <si>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</si>
  <si>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</si>
  <si>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</si>
  <si>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</si>
  <si>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</si>
  <si>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</si>
  <si>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</si>
  <si>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</si>
  <si>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</si>
  <si>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</si>
  <si>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</si>
  <si>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</si>
  <si>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</si>
  <si>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</si>
  <si>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</si>
  <si>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</si>
  <si>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</si>
  <si>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</si>
  <si>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</si>
  <si>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</si>
  <si>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</si>
  <si>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</si>
  <si>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</si>
  <si>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</si>
  <si>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</si>
  <si>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</si>
  <si>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</si>
  <si>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</si>
  <si>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</si>
  <si>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</si>
  <si>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</si>
  <si>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</si>
  <si>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</si>
  <si>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</si>
  <si>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</si>
  <si>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</si>
  <si>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</si>
  <si>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</si>
  <si>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</si>
  <si>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</si>
  <si>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</si>
  <si>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</si>
  <si>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</si>
  <si>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</si>
  <si>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</si>
  <si>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</si>
  <si>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</si>
  <si>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</si>
  <si>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</si>
  <si>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</si>
  <si>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</si>
  <si>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</si>
  <si>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</si>
  <si>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</si>
  <si>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</si>
  <si>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</si>
  <si>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</si>
  <si>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</si>
  <si>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</si>
  <si>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</si>
  <si>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</si>
  <si>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</si>
  <si>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</si>
  <si>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</si>
  <si>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</si>
  <si>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</si>
  <si>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</si>
  <si>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</si>
  <si>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</si>
  <si>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</si>
  <si>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</si>
  <si>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</si>
  <si>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</si>
  <si>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</si>
  <si>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</si>
  <si>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</si>
  <si>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</si>
  <si>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</si>
  <si>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</si>
  <si>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</si>
  <si>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</si>
  <si>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</si>
  <si>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</si>
  <si>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</si>
  <si>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</si>
  <si>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</si>
  <si>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</si>
  <si>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</si>
  <si>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</si>
  <si>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</si>
  <si>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</si>
  <si>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</si>
  <si>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</si>
  <si>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</si>
  <si>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</si>
  <si>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</si>
  <si>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</si>
  <si>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</si>
  <si>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</si>
  <si>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</si>
  <si>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</si>
  <si>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</si>
  <si>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</si>
  <si>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</si>
  <si>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</si>
  <si>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</si>
  <si>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</si>
  <si>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</si>
  <si>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</si>
  <si>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</si>
  <si>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</si>
  <si>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</si>
  <si>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</si>
  <si>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</si>
  <si>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</si>
  <si>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</si>
  <si>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</si>
  <si>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</si>
  <si>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</si>
  <si>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</si>
  <si>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</si>
  <si>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</si>
  <si>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</si>
  <si>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</si>
  <si>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</si>
  <si>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</si>
  <si>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</si>
  <si>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</si>
  <si>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</si>
  <si>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</si>
  <si>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</si>
  <si>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</si>
  <si>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</si>
  <si>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</si>
  <si>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</si>
  <si>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</si>
  <si>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</si>
  <si>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</si>
  <si>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</si>
  <si>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</si>
  <si>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</si>
  <si>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</si>
  <si>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</si>
  <si>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</si>
  <si>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</si>
  <si>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</si>
  <si>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</si>
  <si>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</si>
  <si>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</si>
  <si>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</si>
  <si>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</si>
  <si>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</si>
  <si>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</si>
  <si>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</si>
  <si>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</si>
  <si>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</si>
  <si>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</si>
  <si>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</si>
  <si>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</si>
  <si>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</si>
  <si>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</si>
  <si>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</si>
  <si>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</si>
  <si>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</si>
  <si>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</si>
  <si>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</si>
  <si>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</si>
  <si>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</si>
  <si>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</si>
  <si>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</si>
  <si>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</si>
  <si>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</si>
  <si>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</si>
  <si>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</si>
  <si>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</si>
  <si>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</si>
  <si>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</si>
  <si>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</si>
  <si>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</si>
  <si>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</si>
  <si>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</si>
  <si>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</si>
  <si>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</si>
  <si>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</si>
  <si>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</si>
  <si>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</si>
  <si>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</si>
  <si>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</si>
  <si>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</si>
  <si>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</si>
  <si>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</si>
  <si>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</si>
  <si>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</si>
  <si>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</si>
  <si>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</si>
  <si>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</si>
  <si>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</si>
  <si>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</si>
  <si>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</si>
  <si>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</si>
  <si>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</si>
  <si>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</si>
  <si>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</si>
  <si>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</si>
  <si>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</si>
  <si>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</si>
  <si>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</si>
  <si>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</si>
  <si>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</si>
  <si>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</si>
  <si>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</si>
  <si>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</si>
  <si>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</si>
  <si>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</si>
  <si>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</si>
  <si>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</si>
  <si>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</si>
  <si>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</si>
  <si>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</si>
  <si>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</si>
  <si>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</si>
  <si>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</si>
  <si>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</si>
  <si>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</si>
  <si>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</si>
  <si>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</si>
  <si>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</si>
  <si>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</si>
  <si>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</si>
  <si>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</si>
  <si>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</si>
  <si>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</si>
  <si>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</si>
  <si>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</si>
  <si>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</si>
  <si>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</si>
  <si>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</si>
  <si>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</si>
  <si>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</si>
  <si>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</si>
  <si>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</si>
  <si>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</si>
  <si>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</si>
  <si>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</si>
  <si>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</si>
  <si>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</si>
  <si>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</si>
  <si>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</si>
  <si>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</si>
  <si>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</si>
  <si>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</si>
  <si>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</si>
  <si>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</si>
  <si>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</si>
  <si>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</si>
  <si>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</si>
  <si>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</si>
  <si>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</si>
  <si>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</si>
  <si>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</si>
  <si>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</si>
  <si>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</si>
  <si>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</si>
  <si>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</si>
  <si>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</si>
  <si>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</si>
  <si>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</si>
  <si>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</si>
  <si>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</si>
  <si>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</si>
  <si>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</si>
  <si>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</si>
  <si>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</si>
  <si>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</si>
  <si>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</si>
  <si>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</si>
  <si>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</si>
  <si>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</si>
  <si>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</si>
  <si>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</si>
  <si>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</si>
  <si>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</si>
  <si>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</si>
  <si>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</si>
  <si>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</si>
  <si>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</si>
  <si>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</si>
  <si>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</si>
  <si>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</si>
  <si>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</si>
  <si>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</si>
  <si>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</si>
  <si>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</si>
  <si>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</si>
  <si>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</si>
  <si>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</si>
  <si>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</si>
  <si>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</si>
  <si>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</si>
  <si>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</si>
  <si>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</si>
  <si>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</si>
  <si>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</si>
  <si>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</si>
  <si>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</si>
  <si>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</si>
  <si>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</si>
  <si>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</si>
  <si>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</si>
  <si>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</si>
  <si>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</si>
  <si>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</si>
  <si>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</si>
  <si>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</si>
  <si>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</si>
  <si>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</si>
  <si>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</si>
  <si>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</si>
  <si>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</si>
  <si>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</si>
  <si>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</si>
  <si>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</si>
  <si>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</si>
  <si>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</si>
  <si>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</si>
  <si>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</si>
  <si>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</si>
  <si>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</si>
  <si>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</si>
  <si>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</si>
  <si>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</si>
  <si>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</si>
  <si>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</si>
  <si>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</si>
  <si>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</si>
  <si>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</si>
  <si>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</si>
  <si>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</si>
  <si>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</si>
  <si>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</si>
  <si>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</si>
  <si>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</si>
  <si>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</si>
  <si>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</si>
  <si>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</si>
  <si>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</si>
  <si>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</si>
  <si>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</si>
  <si>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</si>
  <si>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</si>
  <si>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</si>
  <si>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</si>
  <si>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</si>
  <si>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</si>
  <si>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</si>
  <si>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</si>
  <si>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</si>
  <si>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</si>
  <si>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</si>
  <si>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</si>
  <si>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</si>
  <si>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</si>
  <si>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</si>
  <si>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</si>
  <si>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</si>
  <si>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</si>
  <si>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</si>
  <si>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</si>
  <si>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</si>
  <si>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</si>
  <si>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</si>
  <si>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</si>
  <si>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</si>
  <si>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</si>
  <si>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</si>
  <si>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</si>
  <si>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</si>
  <si>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</si>
  <si>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</si>
  <si>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</si>
  <si>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</si>
  <si>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</si>
  <si>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</si>
  <si>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</si>
  <si>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</si>
  <si>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</si>
  <si>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</si>
  <si>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</si>
  <si>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</si>
  <si>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</si>
  <si>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</si>
  <si>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</si>
  <si>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</si>
  <si>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</si>
  <si>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</si>
  <si>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</si>
  <si>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</si>
  <si>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</si>
  <si>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</si>
  <si>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</si>
  <si>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</si>
  <si>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</si>
  <si>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</si>
  <si>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</si>
  <si>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</si>
  <si>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</si>
  <si>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</si>
  <si>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</si>
  <si>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</si>
  <si>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</si>
  <si>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</si>
  <si>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</si>
  <si>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</si>
  <si>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</si>
  <si>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</si>
  <si>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</si>
  <si>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</si>
  <si>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</si>
  <si>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</si>
  <si>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</si>
  <si>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</si>
  <si>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</si>
  <si>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</si>
  <si>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</si>
  <si>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</si>
  <si>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</si>
  <si>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</si>
  <si>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</si>
  <si>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</si>
  <si>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</si>
  <si>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</si>
  <si>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</si>
  <si>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</si>
  <si>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</si>
  <si>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</si>
  <si>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</si>
  <si>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</si>
  <si>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</si>
  <si>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</si>
  <si>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</si>
  <si>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</si>
  <si>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</si>
  <si>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</si>
  <si>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</si>
  <si>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</si>
  <si>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</si>
  <si>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</si>
  <si>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</si>
  <si>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</si>
  <si>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</si>
  <si>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</si>
  <si>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</si>
  <si>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</si>
  <si>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</si>
  <si>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</si>
  <si>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</si>
  <si>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</si>
  <si>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</si>
  <si>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</si>
  <si>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</si>
  <si>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</si>
  <si>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</si>
  <si>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</si>
  <si>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</si>
  <si>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</si>
  <si>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</si>
  <si>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</si>
  <si>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</si>
  <si>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</si>
  <si>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</si>
  <si>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</si>
  <si>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</si>
  <si>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</si>
  <si>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</si>
  <si>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</si>
  <si>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</si>
  <si>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</si>
  <si>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</si>
  <si>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</si>
  <si>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</si>
  <si>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</si>
  <si>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</si>
  <si>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</si>
  <si>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</si>
  <si>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</si>
  <si>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</si>
  <si>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</si>
  <si>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</si>
  <si>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</si>
  <si>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</si>
  <si>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</si>
  <si>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</si>
  <si>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</si>
  <si>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</si>
  <si>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</si>
  <si>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</si>
  <si>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</si>
  <si>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</si>
  <si>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</si>
  <si>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</si>
  <si>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</si>
  <si>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</si>
  <si>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</si>
  <si>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</si>
  <si>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</si>
  <si>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</si>
  <si>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</si>
  <si>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</si>
  <si>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</si>
  <si>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</si>
  <si>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</si>
  <si>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</si>
  <si>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</si>
  <si>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</si>
  <si>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</si>
  <si>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</si>
  <si>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</si>
  <si>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</si>
  <si>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</si>
  <si>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</si>
  <si>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</si>
  <si>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</si>
  <si>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</si>
  <si>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</si>
  <si>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</si>
  <si>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</si>
  <si>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</si>
  <si>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</si>
  <si>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</si>
  <si>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</si>
  <si>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</si>
  <si>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</si>
  <si>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</si>
  <si>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</si>
  <si>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</si>
  <si>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</si>
  <si>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</si>
  <si>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</si>
  <si>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</si>
  <si>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</si>
  <si>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</si>
  <si>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</si>
  <si>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</si>
  <si>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</si>
  <si>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</si>
  <si>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</si>
  <si>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</si>
  <si>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</si>
  <si>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</si>
  <si>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</si>
  <si>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</si>
  <si>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</si>
  <si>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</si>
  <si>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</si>
  <si>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</si>
  <si>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</si>
  <si>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</si>
  <si>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</si>
  <si>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</si>
  <si>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</si>
  <si>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</si>
  <si>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</si>
  <si>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</si>
  <si>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</si>
  <si>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</si>
  <si>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</si>
  <si>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</si>
  <si>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</si>
  <si>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</si>
  <si>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</si>
  <si>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</si>
  <si>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</si>
  <si>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</si>
  <si>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</si>
  <si>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</si>
  <si>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</si>
  <si>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</si>
  <si>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</si>
  <si>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</si>
  <si>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</si>
  <si>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</si>
  <si>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</si>
  <si>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</si>
  <si>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</si>
  <si>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</si>
  <si>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</si>
  <si>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</si>
  <si>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</si>
  <si>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</si>
  <si>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</si>
  <si>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</si>
  <si>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</si>
  <si>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</si>
  <si>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</si>
  <si>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</si>
  <si>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</si>
  <si>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</si>
  <si>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</si>
  <si>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</si>
  <si>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</si>
  <si>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</si>
  <si>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</si>
  <si>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</si>
  <si>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</si>
  <si>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</si>
  <si>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</si>
  <si>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</si>
  <si>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</si>
  <si>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</si>
  <si>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</si>
  <si>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</si>
  <si>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</si>
  <si>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</si>
  <si>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</si>
  <si>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</si>
  <si>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</si>
  <si>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</si>
  <si>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</si>
  <si>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</si>
  <si>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</si>
  <si>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</si>
  <si>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</si>
  <si>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</si>
  <si>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</si>
  <si>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</si>
  <si>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</si>
  <si>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</si>
  <si>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</si>
  <si>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</si>
  <si>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</si>
  <si>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</si>
  <si>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</si>
  <si>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</si>
  <si>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</si>
  <si>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</si>
  <si>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</si>
  <si>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</si>
  <si>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</si>
  <si>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</si>
  <si>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</si>
  <si>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</si>
  <si>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</si>
  <si>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</si>
  <si>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</si>
  <si>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</si>
  <si>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</si>
  <si>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</si>
  <si>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</si>
  <si>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</si>
  <si>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</si>
  <si>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</si>
  <si>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</si>
  <si>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</si>
  <si>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</si>
  <si>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</si>
  <si>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</si>
  <si>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</si>
  <si>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</si>
  <si>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</si>
  <si>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</si>
  <si>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</si>
  <si>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</si>
  <si>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</si>
  <si>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</si>
  <si>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</si>
  <si>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</si>
  <si>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</si>
  <si>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</si>
  <si>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</si>
  <si>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</si>
  <si>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</si>
  <si>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</si>
  <si>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</si>
  <si>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</si>
  <si>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</si>
  <si>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</si>
  <si>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</si>
  <si>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</si>
  <si>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</si>
  <si>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</si>
  <si>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</si>
  <si>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</si>
  <si>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</si>
  <si>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</si>
  <si>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</si>
  <si>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</si>
  <si>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</si>
  <si>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</si>
  <si>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</si>
  <si>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</si>
  <si>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</si>
  <si>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</si>
  <si>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</si>
  <si>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</si>
  <si>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</si>
  <si>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</si>
  <si>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</si>
  <si>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</si>
  <si>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</si>
  <si>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</si>
  <si>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</si>
  <si>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</si>
  <si>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</si>
  <si>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</si>
  <si>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</si>
  <si>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</si>
  <si>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</si>
  <si>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</si>
  <si>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</si>
  <si>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</si>
  <si>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</si>
  <si>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</si>
  <si>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</si>
  <si>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</si>
  <si>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</si>
  <si>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</si>
  <si>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</si>
  <si>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</si>
  <si>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</si>
  <si>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</si>
  <si>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</si>
  <si>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</si>
  <si>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</si>
  <si>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</si>
  <si>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</si>
  <si>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</si>
  <si>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</si>
  <si>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</si>
  <si>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</si>
  <si>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</si>
  <si>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</si>
  <si>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</si>
  <si>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</si>
  <si>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</si>
  <si>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</si>
  <si>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</si>
  <si>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</si>
  <si>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</si>
  <si>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</si>
  <si>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</si>
  <si>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</si>
  <si>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</si>
  <si>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</si>
  <si>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</si>
  <si>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</si>
  <si>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</si>
  <si>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</si>
  <si>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</si>
  <si>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</si>
  <si>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</si>
  <si>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</si>
  <si>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</si>
  <si>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</si>
  <si>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</si>
  <si>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</si>
  <si>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</si>
  <si>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</si>
  <si>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</si>
  <si>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</si>
  <si>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</si>
  <si>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</si>
  <si>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</si>
  <si>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</si>
  <si>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</si>
  <si>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</si>
  <si>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</si>
  <si>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</si>
  <si>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</si>
  <si>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</si>
  <si>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</si>
  <si>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</si>
  <si>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</si>
  <si>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</si>
  <si>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</si>
  <si>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</si>
  <si>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</si>
  <si>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</si>
  <si>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</si>
  <si>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</si>
  <si>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</si>
  <si>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</si>
  <si>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</si>
  <si>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</si>
  <si>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</si>
  <si>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</si>
  <si>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</si>
  <si>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</si>
  <si>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</si>
  <si>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</si>
  <si>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</si>
  <si>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</si>
  <si>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</si>
  <si>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</si>
  <si>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</si>
  <si>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</si>
  <si>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</si>
  <si>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</si>
  <si>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</si>
  <si>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</si>
  <si>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</si>
  <si>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</si>
  <si>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</si>
  <si>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</si>
  <si>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</si>
  <si>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</si>
  <si>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</si>
  <si>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</si>
  <si>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</si>
  <si>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</si>
  <si>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</si>
  <si>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</si>
  <si>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</si>
  <si>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</si>
  <si>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</si>
  <si>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</si>
  <si>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</si>
  <si>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</si>
  <si>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</si>
  <si>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</si>
  <si>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</si>
  <si>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</si>
  <si>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</si>
  <si>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</si>
  <si>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</si>
  <si>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</si>
  <si>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</si>
  <si>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</si>
  <si>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</si>
  <si>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</si>
  <si>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</si>
  <si>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</si>
  <si>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</si>
  <si>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</si>
  <si>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</si>
  <si>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</si>
  <si>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</si>
  <si>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</si>
  <si>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</si>
  <si>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</si>
  <si>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</si>
  <si>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</si>
  <si>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</si>
  <si>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</si>
  <si>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</si>
  <si>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</si>
  <si>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</si>
  <si>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</si>
  <si>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</si>
  <si>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</si>
  <si>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</si>
  <si>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</si>
  <si>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</si>
  <si>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</si>
  <si>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</si>
  <si>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</si>
  <si>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</si>
  <si>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</si>
  <si>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</si>
  <si>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</si>
  <si>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</si>
  <si>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</si>
  <si>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</si>
  <si>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</si>
  <si>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</si>
  <si>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</si>
  <si>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</si>
  <si>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</si>
  <si>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</si>
  <si>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</si>
  <si>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</si>
  <si>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</si>
  <si>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</si>
  <si>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</si>
  <si>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</si>
  <si>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</si>
  <si>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</si>
  <si>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</si>
  <si>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</si>
  <si>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</si>
  <si>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</si>
  <si>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</si>
  <si>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</si>
  <si>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</si>
  <si>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</si>
  <si>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</si>
  <si>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</si>
  <si>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</si>
  <si>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</si>
  <si>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</si>
  <si>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</si>
  <si>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</si>
  <si>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</si>
  <si>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</si>
  <si>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</si>
  <si>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</si>
  <si>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</si>
  <si>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</si>
  <si>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</si>
  <si>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</si>
  <si>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</si>
  <si>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</si>
  <si>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</si>
  <si>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</si>
  <si>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</si>
  <si>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</si>
  <si>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</si>
  <si>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</si>
  <si>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</si>
  <si>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</si>
  <si>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</si>
  <si>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</si>
  <si>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</si>
  <si>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</si>
  <si>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</si>
  <si>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</si>
  <si>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</si>
  <si>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</si>
  <si>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</si>
  <si>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</si>
  <si>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</si>
  <si>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</si>
  <si>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</si>
  <si>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</si>
  <si>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</si>
  <si>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</si>
  <si>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</si>
  <si>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</si>
  <si>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</si>
  <si>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</si>
  <si>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</si>
  <si>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</si>
  <si>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</si>
  <si>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</si>
  <si>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</si>
  <si>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</si>
  <si>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</si>
  <si>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</si>
  <si>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</si>
  <si>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</si>
  <si>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</si>
  <si>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</si>
  <si>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</si>
  <si>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</si>
  <si>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</si>
  <si>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</si>
  <si>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</si>
  <si>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</si>
  <si>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</si>
  <si>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</si>
  <si>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</si>
  <si>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</si>
  <si>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</si>
  <si>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</si>
  <si>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</si>
  <si>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</si>
  <si>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</si>
  <si>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</si>
  <si>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</si>
  <si>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</si>
  <si>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</si>
  <si>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</si>
  <si>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</si>
  <si>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</si>
  <si>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</si>
  <si>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</si>
  <si>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</si>
  <si>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</si>
  <si>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</si>
  <si>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</si>
  <si>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</si>
  <si>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</si>
  <si>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</si>
  <si>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</si>
  <si>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</si>
  <si>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</si>
  <si>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</si>
  <si>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</si>
  <si>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</si>
  <si>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</si>
  <si>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</si>
  <si>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</si>
  <si>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</si>
  <si>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</si>
  <si>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</si>
  <si>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</si>
  <si>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</si>
  <si>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</si>
  <si>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</si>
  <si>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</si>
  <si>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</si>
  <si>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</si>
  <si>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</si>
  <si>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</si>
  <si>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</si>
  <si>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</si>
  <si>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</si>
  <si>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</si>
  <si>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</si>
  <si>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</si>
  <si>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</si>
  <si>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</si>
  <si>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</si>
  <si>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</si>
  <si>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</si>
  <si>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</si>
  <si>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</si>
  <si>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</si>
  <si>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</si>
  <si>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</si>
  <si>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</si>
  <si>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</si>
  <si>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</si>
  <si>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</si>
  <si>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</si>
  <si>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</si>
  <si>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</si>
  <si>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</si>
  <si>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</si>
  <si>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</si>
  <si>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</si>
  <si>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</si>
  <si>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</si>
  <si>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</si>
  <si>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</si>
  <si>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</si>
  <si>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</si>
  <si>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</si>
  <si>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</si>
  <si>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</si>
  <si>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</si>
  <si>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</si>
  <si>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</si>
  <si>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</si>
  <si>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</si>
  <si>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</si>
  <si>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</si>
  <si>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</si>
  <si>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</si>
  <si>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</si>
  <si>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</si>
  <si>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</si>
  <si>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</si>
  <si>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</si>
  <si>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</si>
  <si>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</si>
  <si>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</si>
  <si>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</si>
  <si>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</si>
  <si>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</si>
  <si>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</si>
  <si>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</si>
  <si>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</si>
  <si>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</si>
  <si>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</si>
  <si>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</si>
  <si>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</si>
  <si>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</si>
  <si>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</si>
  <si>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</si>
  <si>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</si>
  <si>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</si>
  <si>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</si>
  <si>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</si>
  <si>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</si>
  <si>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</si>
  <si>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</si>
  <si>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</si>
  <si>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</si>
  <si>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</si>
  <si>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</si>
  <si>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</si>
  <si>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</si>
  <si>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</si>
  <si>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</si>
  <si>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</si>
  <si>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</si>
  <si>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</si>
  <si>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</si>
  <si>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</si>
  <si>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</si>
  <si>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</si>
  <si>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</si>
  <si>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</si>
  <si>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</si>
  <si>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</si>
  <si>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</si>
  <si>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</si>
  <si>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</si>
  <si>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</si>
  <si>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</si>
  <si>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</si>
  <si>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</si>
  <si>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</si>
  <si>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</si>
  <si>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</si>
  <si>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</si>
  <si>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</si>
  <si>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</si>
  <si>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</si>
  <si>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</si>
  <si>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</si>
  <si>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</si>
  <si>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</si>
  <si>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</si>
  <si>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</si>
  <si>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</si>
  <si>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</si>
  <si>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</si>
  <si>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</si>
  <si>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</si>
  <si>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</si>
  <si>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</si>
  <si>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</si>
  <si>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</si>
  <si>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</si>
  <si>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</si>
  <si>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</si>
  <si>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</si>
  <si>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</si>
  <si>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</si>
  <si>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</si>
  <si>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</si>
  <si>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</si>
  <si>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</si>
  <si>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</si>
  <si>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</si>
  <si>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</si>
  <si>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</si>
  <si>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</si>
  <si>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</si>
  <si>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</si>
  <si>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</si>
  <si>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</si>
  <si>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</si>
  <si>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</si>
  <si>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</si>
  <si>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</si>
  <si>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</si>
  <si>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</si>
  <si>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</si>
  <si>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</si>
  <si>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</si>
  <si>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</si>
  <si>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</si>
  <si>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</si>
  <si>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</si>
  <si>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</si>
  <si>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</si>
  <si>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</si>
  <si>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</si>
  <si>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</si>
  <si>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</si>
  <si>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</si>
  <si>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</si>
  <si>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</si>
  <si>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</si>
  <si>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</si>
  <si>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</si>
  <si>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</si>
  <si>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</si>
  <si>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</si>
  <si>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</si>
  <si>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</si>
  <si>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</si>
  <si>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</si>
  <si>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</si>
  <si>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</si>
  <si>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</si>
  <si>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</si>
  <si>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</si>
  <si>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</si>
  <si>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</si>
  <si>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</si>
  <si>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</si>
  <si>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</si>
  <si>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</si>
  <si>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</si>
  <si>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</si>
  <si>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</si>
  <si>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</si>
  <si>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</si>
  <si>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</si>
  <si>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</si>
  <si>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</si>
  <si>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</si>
  <si>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</si>
  <si>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</si>
  <si>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</si>
  <si>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</si>
  <si>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</si>
  <si>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</si>
  <si>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</si>
  <si>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</si>
  <si>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</si>
  <si>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</si>
  <si>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</si>
  <si>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</si>
  <si>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</si>
  <si>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</si>
  <si>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</si>
  <si>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</si>
  <si>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</si>
  <si>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</si>
  <si>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</si>
  <si>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</si>
  <si>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</si>
  <si>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</si>
  <si>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</si>
  <si>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</si>
  <si>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</si>
  <si>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</si>
  <si>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</si>
  <si>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</si>
  <si>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</si>
  <si>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</si>
  <si>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</si>
  <si>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</si>
  <si>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</si>
  <si>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</si>
  <si>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</si>
  <si>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</si>
  <si>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</si>
  <si>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</si>
  <si>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</si>
  <si>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</si>
  <si>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</si>
  <si>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</si>
  <si>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</si>
  <si>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</si>
  <si>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</si>
  <si>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</si>
  <si>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</si>
  <si>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</si>
  <si>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</si>
  <si>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</si>
  <si>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</si>
  <si>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</si>
  <si>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</si>
  <si>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</si>
  <si>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</si>
  <si>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</si>
  <si>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</si>
  <si>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</si>
  <si>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</si>
  <si>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</si>
  <si>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</si>
  <si>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</si>
  <si>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</si>
  <si>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</si>
  <si>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</si>
  <si>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</si>
  <si>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</si>
  <si>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</si>
  <si>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</si>
  <si>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</si>
  <si>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</si>
  <si>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</si>
  <si>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</si>
  <si>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</si>
  <si>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</si>
  <si>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</si>
  <si>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</si>
  <si>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</si>
  <si>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</si>
  <si>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</si>
  <si>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</si>
  <si>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</si>
  <si>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</si>
  <si>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</si>
  <si>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</si>
  <si>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</si>
  <si>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</si>
  <si>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</si>
  <si>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</si>
  <si>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</si>
  <si>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</si>
  <si>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</si>
  <si>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</si>
  <si>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</si>
  <si>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</si>
  <si>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</si>
  <si>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</si>
  <si>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</si>
  <si>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</si>
  <si>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</si>
  <si>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</si>
  <si>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</si>
  <si>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</si>
  <si>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</si>
  <si>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</si>
  <si>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</si>
  <si>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</si>
  <si>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</si>
  <si>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</si>
  <si>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</si>
  <si>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</si>
  <si>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</si>
  <si>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</si>
  <si>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</si>
  <si>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</si>
  <si>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</si>
  <si>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</si>
  <si>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</si>
  <si>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</si>
  <si>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</si>
  <si>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</si>
  <si>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</si>
  <si>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</si>
  <si>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</si>
  <si>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</si>
  <si>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</si>
  <si>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</si>
  <si>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</si>
  <si>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</si>
  <si>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</si>
  <si>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</si>
  <si>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</si>
  <si>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</si>
  <si>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</si>
  <si>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</si>
  <si>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</si>
  <si>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</si>
  <si>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</si>
  <si>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</si>
  <si>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</si>
  <si>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</si>
  <si>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</si>
  <si>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</si>
  <si>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</si>
  <si>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</si>
  <si>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</si>
  <si>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</si>
  <si>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</si>
  <si>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</si>
  <si>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</si>
  <si>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</si>
  <si>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</si>
  <si>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</si>
  <si>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</si>
  <si>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</si>
  <si>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</si>
  <si>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</si>
  <si>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</si>
  <si>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</si>
  <si>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</si>
  <si>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</si>
  <si>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</si>
  <si>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</si>
  <si>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</si>
  <si>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</si>
  <si>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</si>
  <si>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</si>
  <si>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</si>
  <si>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</si>
  <si>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</si>
  <si>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</si>
  <si>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</si>
  <si>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</si>
  <si>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</si>
  <si>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</si>
  <si>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</si>
  <si>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</si>
  <si>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</si>
  <si>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</si>
  <si>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</si>
  <si>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</si>
  <si>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</si>
  <si>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</si>
  <si>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</si>
  <si>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</si>
  <si>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</si>
  <si>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</si>
  <si>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</si>
  <si>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</si>
  <si>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</si>
  <si>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</si>
  <si>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</si>
  <si>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</si>
  <si>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</si>
  <si>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</si>
  <si>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</si>
  <si>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</si>
  <si>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</si>
  <si>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</si>
  <si>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</si>
  <si>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</si>
  <si>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</si>
  <si>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</si>
  <si>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</si>
  <si>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</si>
  <si>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</si>
  <si>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</si>
  <si>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</si>
  <si>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</si>
  <si>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</si>
  <si>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</si>
  <si>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</si>
  <si>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</si>
  <si>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</si>
  <si>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</si>
  <si>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</si>
  <si>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</si>
  <si>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</si>
  <si>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</si>
  <si>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</si>
  <si>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</si>
  <si>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</si>
  <si>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</si>
  <si>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</si>
  <si>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</si>
  <si>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</si>
  <si>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</si>
  <si>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</si>
  <si>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</si>
  <si>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</si>
  <si>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</si>
  <si>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</si>
  <si>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</si>
  <si>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</si>
  <si>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</si>
  <si>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</si>
  <si>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</si>
  <si>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</si>
  <si>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</si>
  <si>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</si>
  <si>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</si>
  <si>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</si>
  <si>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</si>
  <si>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</si>
  <si>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</si>
  <si>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</si>
  <si>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</si>
  <si>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</si>
  <si>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</si>
  <si>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</si>
  <si>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</si>
  <si>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</si>
  <si>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</si>
  <si>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</si>
  <si>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</si>
  <si>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</si>
  <si>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</si>
  <si>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</si>
  <si>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</si>
  <si>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</si>
  <si>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</si>
  <si>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</si>
  <si>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</si>
  <si>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</si>
  <si>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</si>
  <si>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</si>
  <si>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</si>
  <si>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</si>
  <si>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</si>
  <si>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</si>
  <si>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</si>
  <si>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</si>
  <si>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</si>
  <si>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</si>
  <si>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</si>
  <si>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</si>
  <si>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</si>
  <si>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</si>
  <si>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</si>
  <si>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</si>
  <si>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</si>
  <si>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</si>
  <si>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</si>
  <si>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</si>
  <si>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</si>
  <si>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</si>
  <si>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</si>
  <si>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</si>
  <si>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</si>
  <si>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</si>
  <si>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</si>
  <si>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</si>
  <si>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</si>
  <si>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</si>
  <si>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</si>
  <si>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</si>
  <si>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</si>
  <si>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</si>
  <si>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</si>
  <si>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</si>
  <si>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</si>
  <si>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</si>
  <si>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</si>
  <si>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</si>
  <si>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</si>
  <si>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</si>
  <si>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</si>
  <si>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</si>
  <si>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</si>
  <si>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</si>
  <si>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</si>
  <si>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</si>
  <si>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</si>
  <si>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</si>
  <si>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</si>
  <si>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</si>
  <si>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</si>
  <si>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</si>
  <si>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</si>
  <si>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</si>
  <si>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</si>
  <si>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</si>
  <si>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</si>
  <si>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</si>
  <si>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</si>
  <si>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</si>
  <si>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</si>
  <si>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</si>
  <si>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</si>
  <si>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</si>
  <si>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</si>
  <si>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</si>
  <si>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</si>
  <si>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</si>
  <si>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</si>
  <si>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</si>
  <si>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</si>
  <si>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</si>
  <si>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</si>
  <si>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</si>
  <si>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</si>
  <si>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</si>
  <si>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</si>
  <si>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</si>
  <si>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</si>
  <si>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</si>
  <si>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</si>
  <si>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</si>
  <si>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</si>
  <si>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</si>
  <si>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</si>
  <si>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</si>
  <si>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</si>
  <si>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</si>
  <si>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</si>
  <si>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</si>
  <si>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</si>
  <si>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</si>
  <si>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</si>
  <si>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</si>
  <si>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</si>
  <si>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</si>
  <si>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</si>
  <si>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</si>
  <si>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</si>
  <si>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</si>
  <si>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</si>
  <si>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</si>
  <si>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</si>
  <si>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</si>
  <si>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</si>
  <si>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</si>
  <si>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</si>
  <si>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</si>
  <si>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</si>
  <si>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</si>
  <si>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</si>
  <si>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</si>
  <si>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</si>
  <si>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</si>
  <si>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</si>
  <si>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</si>
  <si>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</si>
  <si>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</si>
  <si>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</si>
  <si>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</si>
  <si>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</si>
  <si>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</si>
  <si>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</si>
  <si>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</si>
  <si>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</si>
  <si>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</si>
  <si>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</si>
  <si>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</si>
  <si>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</si>
  <si>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</si>
  <si>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</si>
  <si>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</si>
  <si>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</si>
  <si>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</si>
  <si>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</si>
  <si>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</si>
  <si>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</si>
  <si>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</si>
  <si>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</si>
  <si>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</si>
  <si>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</si>
  <si>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</si>
  <si>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</si>
  <si>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</si>
  <si>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</si>
  <si>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</si>
  <si>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</si>
  <si>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</si>
  <si>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</si>
  <si>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</si>
  <si>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</si>
  <si>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</si>
  <si>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</si>
  <si>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</si>
  <si>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</si>
  <si>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</si>
  <si>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</si>
  <si>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</si>
  <si>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</si>
  <si>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</si>
  <si>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</si>
  <si>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</si>
  <si>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</si>
  <si>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</si>
  <si>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</si>
  <si>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</si>
  <si>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</si>
  <si>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</si>
  <si>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</si>
  <si>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</si>
  <si>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</si>
  <si>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</si>
  <si>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</si>
  <si>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</si>
  <si>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</si>
  <si>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</si>
  <si>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</si>
  <si>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</si>
  <si>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</si>
  <si>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</si>
  <si>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</si>
  <si>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</si>
  <si>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</si>
  <si>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</si>
  <si>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</si>
  <si>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</si>
  <si>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</si>
  <si>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</si>
  <si>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</si>
  <si>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</si>
  <si>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</si>
  <si>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</si>
  <si>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</si>
  <si>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</si>
  <si>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</si>
  <si>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</si>
  <si>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</si>
  <si>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</si>
  <si>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</si>
  <si>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</si>
  <si>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</si>
  <si>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</si>
  <si>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</si>
  <si>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</si>
  <si>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</si>
  <si>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</si>
  <si>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</si>
  <si>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</si>
  <si>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</si>
  <si>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</si>
  <si>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</si>
  <si>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</si>
  <si>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</si>
  <si>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</si>
  <si>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</si>
  <si>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</si>
  <si>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</si>
  <si>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</si>
  <si>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</si>
  <si>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</si>
  <si>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</si>
  <si>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</si>
  <si>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</si>
  <si>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</si>
  <si>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</si>
  <si>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</si>
  <si>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</si>
  <si>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</si>
  <si>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</si>
  <si>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</si>
  <si>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</si>
  <si>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</si>
  <si>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</si>
  <si>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</si>
  <si>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</si>
  <si>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</si>
  <si>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</si>
  <si>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</si>
  <si>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</si>
  <si>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</si>
  <si>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</si>
  <si>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</si>
  <si>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</si>
  <si>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</si>
  <si>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</si>
  <si>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</si>
  <si>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</si>
  <si>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</si>
  <si>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</si>
  <si>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</si>
  <si>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</si>
  <si>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</si>
  <si>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</si>
  <si>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</si>
  <si>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</si>
  <si>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</si>
  <si>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</si>
  <si>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</si>
  <si>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</si>
  <si>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</si>
  <si>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</si>
  <si>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</si>
  <si>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</si>
  <si>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</si>
  <si>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</si>
  <si>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</si>
  <si>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</si>
  <si>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</si>
  <si>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</si>
  <si>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</si>
  <si>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</si>
  <si>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</si>
  <si>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</si>
  <si>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</si>
  <si>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</si>
  <si>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</si>
  <si>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</si>
  <si>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</si>
  <si>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</si>
  <si>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</si>
  <si>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</si>
  <si>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</si>
  <si>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</si>
  <si>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</si>
  <si>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</si>
  <si>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</si>
  <si>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</si>
  <si>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</si>
  <si>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</si>
  <si>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</si>
  <si>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</si>
  <si>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</si>
  <si>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</si>
  <si>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</si>
  <si>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</si>
  <si>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</si>
  <si>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</si>
  <si>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</si>
  <si>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</si>
  <si>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</si>
  <si>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</si>
  <si>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</si>
  <si>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</si>
  <si>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</si>
  <si>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</si>
  <si>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</si>
  <si>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</si>
  <si>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</si>
  <si>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</si>
  <si>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</si>
  <si>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</si>
  <si>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</si>
  <si>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</si>
  <si>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</si>
  <si>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</si>
  <si>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</si>
  <si>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</si>
  <si>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</si>
  <si>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</si>
  <si>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</si>
  <si>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</si>
  <si>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</si>
  <si>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</si>
  <si>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</si>
  <si>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</si>
  <si>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</si>
  <si>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</si>
  <si>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</si>
  <si>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</si>
  <si>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</si>
  <si>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</si>
  <si>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</si>
  <si>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</si>
  <si>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</si>
  <si>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</si>
  <si>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</si>
  <si>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</si>
  <si>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</si>
  <si>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</si>
  <si>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</si>
  <si>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</si>
  <si>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</si>
  <si>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</si>
  <si>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</si>
  <si>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</si>
  <si>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</si>
  <si>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</si>
  <si>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</si>
  <si>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</si>
  <si>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</si>
  <si>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</si>
  <si>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</si>
  <si>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</si>
  <si>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</si>
  <si>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</si>
  <si>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</si>
  <si>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</si>
  <si>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</si>
  <si>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</si>
  <si>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</si>
  <si>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</si>
  <si>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</si>
  <si>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</si>
  <si>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</si>
  <si>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</si>
  <si>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</si>
  <si>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</si>
  <si>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</si>
  <si>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</si>
  <si>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</si>
  <si>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</si>
  <si>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</si>
  <si>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</si>
  <si>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</si>
  <si>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</si>
  <si>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</si>
  <si>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</si>
  <si>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</si>
  <si>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</si>
  <si>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</si>
  <si>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</si>
  <si>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</si>
  <si>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</si>
  <si>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</si>
  <si>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</si>
  <si>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</si>
  <si>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</si>
  <si>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</si>
  <si>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</si>
  <si>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</si>
  <si>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</si>
  <si>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</si>
  <si>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</si>
  <si>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</si>
  <si>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</si>
  <si>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</si>
  <si>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</si>
  <si>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</si>
  <si>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</si>
  <si>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</si>
  <si>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</si>
  <si>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</si>
  <si>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</si>
  <si>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</si>
  <si>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</si>
  <si>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</si>
  <si>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</si>
  <si>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</si>
  <si>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</si>
  <si>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</si>
  <si>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</si>
  <si>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</si>
  <si>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</si>
  <si>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</si>
  <si>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</si>
  <si>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</si>
  <si>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</si>
  <si>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</si>
  <si>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</si>
  <si>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</si>
  <si>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</si>
  <si>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</si>
  <si>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</si>
  <si>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</si>
  <si>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</si>
  <si>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</si>
  <si>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</si>
  <si>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</si>
  <si>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</si>
  <si>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</si>
  <si>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</si>
  <si>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</si>
  <si>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</si>
  <si>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</si>
  <si>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</si>
  <si>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</si>
  <si>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</si>
  <si>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</si>
  <si>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</si>
  <si>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</si>
  <si>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</si>
  <si>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</si>
  <si>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</si>
  <si>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</si>
  <si>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</si>
  <si>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</si>
  <si>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</si>
  <si>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</si>
  <si>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</si>
  <si>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</si>
  <si>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</si>
  <si>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</si>
  <si>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</si>
  <si>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</si>
  <si>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</si>
  <si>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</si>
  <si>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</si>
  <si>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</si>
  <si>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</si>
  <si>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</si>
  <si>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</si>
  <si>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</si>
  <si>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</si>
  <si>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</si>
  <si>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</si>
  <si>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</si>
  <si>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</si>
  <si>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</si>
  <si>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</si>
  <si>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</si>
  <si>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</si>
  <si>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</si>
  <si>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</si>
  <si>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</si>
  <si>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</si>
  <si>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</si>
  <si>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</si>
  <si>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</si>
  <si>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</si>
  <si>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</si>
  <si>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</si>
  <si>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</si>
  <si>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</si>
  <si>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</si>
  <si>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</si>
  <si>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</si>
  <si>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</si>
  <si>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</si>
  <si>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</si>
  <si>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</si>
  <si>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</si>
  <si>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</si>
  <si>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</si>
  <si>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</si>
  <si>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</si>
  <si>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</si>
  <si>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</si>
  <si>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</si>
  <si>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</si>
  <si>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</si>
  <si>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</si>
  <si>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</si>
  <si>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</si>
  <si>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</si>
  <si>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</si>
  <si>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</si>
  <si>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</si>
  <si>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</si>
  <si>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</si>
  <si>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</si>
  <si>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</si>
  <si>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</si>
  <si>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</si>
  <si>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</si>
  <si>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</si>
  <si>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</si>
  <si>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</si>
  <si>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</si>
  <si>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</si>
  <si>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</si>
  <si>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</si>
  <si>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</si>
  <si>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</si>
  <si>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</si>
  <si>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</si>
  <si>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</si>
  <si>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</si>
  <si>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</si>
  <si>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</si>
  <si>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</si>
  <si>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</si>
  <si>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</si>
  <si>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</si>
  <si>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</si>
  <si>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</si>
  <si>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</si>
  <si>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</si>
  <si>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</si>
  <si>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</si>
  <si>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</si>
  <si>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</si>
  <si>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</si>
  <si>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</si>
  <si>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</si>
  <si>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</si>
  <si>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</si>
  <si>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</si>
  <si>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</si>
  <si>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</si>
  <si>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</si>
  <si>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</si>
  <si>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</si>
  <si>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</si>
  <si>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</si>
  <si>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</si>
  <si>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</si>
  <si>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</si>
  <si>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</si>
  <si>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</si>
  <si>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</si>
  <si>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</si>
  <si>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</si>
  <si>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</si>
  <si>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</si>
  <si>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</si>
  <si>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</si>
  <si>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</si>
  <si>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</si>
  <si>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</si>
  <si>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</si>
  <si>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</si>
  <si>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</si>
  <si>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</si>
  <si>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</si>
  <si>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</si>
  <si>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</si>
  <si>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</si>
  <si>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</si>
  <si>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</si>
  <si>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</si>
  <si>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</si>
  <si>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</si>
  <si>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</si>
  <si>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</si>
  <si>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</si>
  <si>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</si>
  <si>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</si>
  <si>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</si>
  <si>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</si>
  <si>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</si>
  <si>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</si>
  <si>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</si>
  <si>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</si>
  <si>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</si>
  <si>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</si>
  <si>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</si>
  <si>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</si>
  <si>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</si>
  <si>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</si>
  <si>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</si>
  <si>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</si>
  <si>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</si>
  <si>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</si>
  <si>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</si>
  <si>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</si>
  <si>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</si>
  <si>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</si>
  <si>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</si>
  <si>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</si>
  <si>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</si>
  <si>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</si>
  <si>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</si>
  <si>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</si>
  <si>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</si>
  <si>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</si>
  <si>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</si>
  <si>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</si>
  <si>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</si>
  <si>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</si>
  <si>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</si>
  <si>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</si>
  <si>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</si>
  <si>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</si>
  <si>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</si>
  <si>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</si>
  <si>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</si>
  <si>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</si>
  <si>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</si>
  <si>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</si>
  <si>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</si>
  <si>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</si>
  <si>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</si>
  <si>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</si>
  <si>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</si>
  <si>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</si>
  <si>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</si>
  <si>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</si>
  <si>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</si>
  <si>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</si>
  <si>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</si>
  <si>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</si>
  <si>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</si>
  <si>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</si>
  <si>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</si>
  <si>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</si>
  <si>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</si>
  <si>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</si>
  <si>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</si>
  <si>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</si>
  <si>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</si>
  <si>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</si>
  <si>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</si>
  <si>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</si>
  <si>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</si>
  <si>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</si>
  <si>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</si>
  <si>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</si>
  <si>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</si>
  <si>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</si>
  <si>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</si>
  <si>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</si>
  <si>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</si>
  <si>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</si>
  <si>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</si>
  <si>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</si>
  <si>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</si>
  <si>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</si>
  <si>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</si>
  <si>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</si>
  <si>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</si>
  <si>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</si>
  <si>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</si>
  <si>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</si>
  <si>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</si>
  <si>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</si>
  <si>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</si>
  <si>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</si>
  <si>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</si>
  <si>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</si>
  <si>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</si>
  <si>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</si>
  <si>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</si>
  <si>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</si>
  <si>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</si>
  <si>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</si>
  <si>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</si>
  <si>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</si>
  <si>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</si>
  <si>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</si>
  <si>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</si>
  <si>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</si>
  <si>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</si>
  <si>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</si>
  <si>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</si>
  <si>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</si>
  <si>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</si>
  <si>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</si>
  <si>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</si>
  <si>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</si>
  <si>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</si>
  <si>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</si>
  <si>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</si>
  <si>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</si>
  <si>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</si>
  <si>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</si>
  <si>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</si>
  <si>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</si>
  <si>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</si>
  <si>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</si>
  <si>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</si>
  <si>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</si>
  <si>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</si>
  <si>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</si>
  <si>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</si>
  <si>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</si>
  <si>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</si>
  <si>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</si>
  <si>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</si>
  <si>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</si>
  <si>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</si>
  <si>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</si>
  <si>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</si>
  <si>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</si>
  <si>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</si>
  <si>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</si>
  <si>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</si>
  <si>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</si>
  <si>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</si>
  <si>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</si>
  <si>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</si>
  <si>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</si>
  <si>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</si>
  <si>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</si>
  <si>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</si>
  <si>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</si>
  <si>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</si>
  <si>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</si>
  <si>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</si>
  <si>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</si>
  <si>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</si>
  <si>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</si>
  <si>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</si>
  <si>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</si>
  <si>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</si>
  <si>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</si>
  <si>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</si>
  <si>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</si>
  <si>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</si>
  <si>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</si>
  <si>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</si>
  <si>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</si>
  <si>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</si>
  <si>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</si>
  <si>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</si>
  <si>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</si>
  <si>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</si>
  <si>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</si>
  <si>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</si>
  <si>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</si>
  <si>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</si>
  <si>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</si>
  <si>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</si>
  <si>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</si>
  <si>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</si>
  <si>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</si>
  <si>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</si>
  <si>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</si>
  <si>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</si>
  <si>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</si>
  <si>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</si>
  <si>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</si>
  <si>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</si>
  <si>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</si>
  <si>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</si>
  <si>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</si>
  <si>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</si>
  <si>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</si>
  <si>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</si>
  <si>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</si>
  <si>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</si>
  <si>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</si>
  <si>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</si>
  <si>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</si>
  <si>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</si>
  <si>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</si>
  <si>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</si>
  <si>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</si>
  <si>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</si>
  <si>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</si>
  <si>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</si>
  <si>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</si>
  <si>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</si>
  <si>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</si>
  <si>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</si>
  <si>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</si>
  <si>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</si>
  <si>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</si>
  <si>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</si>
  <si>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</si>
  <si>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</si>
  <si>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</si>
  <si>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</si>
  <si>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</si>
  <si>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</si>
  <si>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</si>
  <si>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</si>
  <si>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</si>
  <si>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</si>
  <si>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</si>
  <si>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</si>
  <si>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</si>
  <si>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</si>
  <si>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</si>
  <si>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</si>
  <si>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</si>
  <si>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</si>
  <si>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</si>
  <si>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</si>
  <si>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</si>
  <si>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</si>
  <si>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</si>
  <si>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</si>
  <si>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</si>
  <si>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</si>
  <si>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</si>
  <si>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</si>
  <si>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</si>
  <si>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</si>
  <si>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</si>
  <si>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</si>
  <si>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</si>
  <si>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</si>
  <si>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</si>
  <si>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</si>
  <si>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</si>
  <si>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</si>
  <si>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</si>
  <si>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</si>
  <si>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</si>
  <si>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</si>
  <si>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</si>
  <si>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</si>
  <si>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</si>
  <si>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</si>
  <si>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</si>
  <si>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</si>
  <si>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</si>
  <si>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</si>
  <si>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</si>
  <si>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</si>
  <si>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</si>
  <si>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</si>
  <si>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</si>
  <si>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</si>
  <si>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</si>
  <si>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</si>
  <si>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</si>
  <si>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</si>
  <si>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</si>
  <si>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</si>
  <si>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</si>
  <si>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</si>
  <si>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</si>
  <si>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</si>
  <si>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</si>
  <si>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</si>
  <si>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</si>
  <si>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</si>
  <si>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</si>
  <si>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</si>
  <si>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</si>
  <si>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</si>
  <si>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</si>
  <si>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</si>
  <si>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</si>
  <si>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</si>
  <si>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</si>
  <si>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</si>
  <si>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</si>
  <si>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</si>
  <si>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</si>
  <si>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</si>
  <si>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</si>
  <si>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</si>
  <si>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</si>
  <si>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</si>
  <si>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</si>
  <si>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</si>
  <si>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</si>
  <si>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</si>
  <si>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</si>
  <si>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</si>
  <si>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</si>
  <si>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</si>
  <si>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</si>
  <si>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</si>
  <si>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</si>
  <si>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</si>
  <si>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</si>
  <si>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</si>
  <si>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</si>
  <si>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</si>
  <si>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</si>
  <si>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</si>
  <si>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</si>
  <si>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</si>
  <si>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</si>
  <si>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</si>
  <si>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</si>
  <si>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</si>
  <si>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</si>
  <si>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</si>
  <si>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</si>
  <si>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</si>
  <si>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</si>
  <si>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</si>
  <si>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</si>
  <si>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</si>
  <si>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</si>
  <si>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</si>
  <si>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</si>
  <si>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</si>
  <si>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</si>
  <si>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</si>
  <si>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</si>
  <si>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</si>
  <si>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</si>
  <si>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</si>
  <si>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</si>
  <si>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</si>
  <si>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</si>
  <si>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</si>
  <si>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</si>
  <si>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</si>
  <si>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</si>
  <si>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</si>
  <si>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</si>
  <si>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</si>
  <si>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</si>
  <si>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</si>
  <si>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</si>
  <si>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</si>
  <si>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</si>
  <si>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</si>
  <si>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</si>
  <si>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</si>
  <si>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</si>
  <si>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</si>
  <si>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</si>
  <si>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</si>
  <si>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</si>
  <si>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</si>
  <si>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</si>
  <si>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</si>
  <si>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</si>
  <si>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</si>
  <si>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</si>
  <si>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</si>
  <si>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</si>
  <si>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</si>
  <si>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</si>
  <si>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</si>
  <si>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</si>
  <si>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</si>
  <si>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</si>
  <si>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</si>
  <si>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</si>
  <si>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</si>
  <si>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</si>
  <si>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</si>
  <si>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</si>
  <si>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</si>
  <si>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</si>
  <si>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</si>
  <si>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</si>
  <si>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</si>
  <si>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</si>
  <si>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</si>
  <si>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</si>
  <si>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</si>
  <si>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</si>
  <si>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</si>
  <si>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</si>
  <si>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</si>
  <si>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</si>
  <si>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</si>
  <si>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</si>
  <si>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</si>
  <si>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</si>
  <si>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</si>
  <si>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</si>
  <si>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</si>
  <si>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</si>
  <si>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</si>
  <si>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</si>
  <si>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</si>
  <si>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</si>
  <si>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</si>
  <si>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</si>
  <si>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</si>
  <si>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</si>
  <si>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</si>
  <si>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</si>
  <si>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</si>
  <si>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</si>
  <si>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</si>
  <si>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</si>
  <si>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</si>
  <si>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</si>
  <si>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</si>
  <si>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</si>
  <si>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</si>
  <si>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</si>
  <si>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</si>
  <si>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</si>
  <si>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</si>
  <si>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</si>
  <si>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</si>
  <si>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</si>
  <si>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</si>
  <si>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</si>
  <si>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</si>
  <si>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</si>
  <si>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</si>
  <si>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</si>
  <si>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</si>
  <si>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</si>
  <si>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</si>
  <si>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</si>
  <si>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</si>
  <si>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</si>
  <si>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</si>
  <si>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</si>
  <si>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</si>
  <si>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</si>
  <si>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</si>
  <si>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</si>
  <si>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</si>
  <si>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</si>
  <si>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</si>
  <si>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</si>
  <si>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</si>
  <si>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</si>
  <si>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</si>
  <si>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</si>
  <si>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</si>
  <si>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</si>
  <si>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</si>
  <si>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</si>
  <si>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</si>
  <si>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</si>
  <si>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</si>
  <si>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</si>
  <si>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</si>
  <si>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</si>
  <si>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</si>
  <si>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</si>
  <si>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</si>
  <si>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</si>
  <si>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</si>
  <si>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</si>
  <si>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</si>
  <si>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</si>
  <si>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</si>
  <si>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</si>
  <si>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</si>
  <si>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</si>
  <si>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</si>
  <si>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</si>
  <si>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</si>
  <si>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</si>
  <si>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</si>
  <si>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</si>
  <si>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</si>
  <si>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</si>
  <si>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</si>
  <si>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</si>
  <si>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</si>
  <si>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</si>
  <si>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</si>
  <si>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</si>
  <si>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</si>
  <si>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</si>
  <si>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</si>
  <si>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</si>
  <si>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</si>
  <si>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</si>
  <si>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</si>
  <si>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</si>
  <si>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</si>
  <si>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</si>
  <si>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</si>
  <si>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</si>
  <si>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</si>
  <si>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</si>
  <si>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</si>
  <si>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</si>
  <si>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</si>
  <si>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</si>
  <si>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</si>
  <si>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</si>
  <si>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</si>
  <si>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</si>
  <si>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</si>
  <si>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</si>
  <si>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</si>
  <si>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</si>
  <si>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</si>
  <si>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</si>
  <si>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</si>
  <si>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</si>
  <si>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</si>
  <si>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</si>
  <si>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</si>
  <si>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</si>
  <si>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</si>
  <si>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</si>
  <si>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</si>
  <si>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</si>
  <si>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</si>
  <si>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</si>
  <si>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</si>
  <si>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</si>
  <si>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</si>
  <si>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</si>
  <si>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</si>
  <si>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</si>
  <si>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</si>
  <si>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</si>
  <si>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</si>
  <si>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</si>
  <si>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</si>
  <si>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</si>
  <si>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</si>
  <si>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</si>
  <si>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</si>
  <si>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</si>
  <si>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</si>
  <si>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</si>
  <si>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</si>
  <si>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</si>
  <si>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</si>
  <si>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</si>
  <si>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</si>
  <si>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</si>
  <si>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</si>
  <si>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</si>
  <si>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</si>
  <si>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</si>
  <si>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</si>
  <si>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</si>
  <si>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</si>
  <si>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</si>
  <si>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</si>
  <si>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</si>
  <si>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</si>
  <si>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</si>
  <si>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</si>
  <si>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</si>
  <si>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</si>
  <si>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</si>
  <si>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</si>
  <si>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</si>
  <si>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</si>
  <si>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</si>
  <si>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</si>
  <si>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</si>
  <si>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</si>
  <si>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</si>
  <si>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</si>
  <si>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</si>
  <si>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</si>
  <si>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</si>
  <si>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</si>
  <si>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</si>
  <si>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</si>
  <si>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</si>
  <si>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</si>
  <si>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</si>
  <si>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</si>
  <si>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</si>
  <si>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</si>
  <si>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</si>
  <si>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</si>
  <si>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</si>
  <si>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</si>
  <si>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</si>
  <si>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</si>
  <si>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</si>
  <si>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</si>
  <si>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</si>
  <si>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</si>
  <si>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</si>
  <si>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</si>
  <si>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</si>
  <si>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</si>
  <si>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</si>
  <si>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</si>
  <si>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</si>
  <si>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</si>
  <si>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</si>
  <si>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</si>
  <si>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</si>
  <si>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</si>
  <si>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</si>
  <si>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</si>
  <si>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</si>
  <si>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</si>
  <si>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</si>
  <si>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</si>
  <si>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</si>
  <si>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</si>
  <si>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</si>
  <si>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</si>
  <si>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</si>
  <si>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</si>
  <si>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</si>
  <si>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</si>
  <si>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</si>
  <si>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</si>
  <si>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</si>
  <si>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</si>
  <si>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</si>
  <si>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</si>
  <si>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</si>
  <si>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</si>
  <si>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</si>
  <si>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</si>
  <si>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</si>
  <si>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</si>
  <si>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</si>
  <si>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</si>
  <si>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</si>
  <si>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</si>
  <si>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</si>
  <si>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</si>
  <si>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</si>
  <si>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</si>
  <si>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</si>
  <si>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</si>
  <si>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</si>
  <si>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</si>
  <si>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</si>
  <si>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</si>
  <si>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</si>
  <si>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</si>
  <si>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</si>
  <si>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</si>
  <si>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</si>
  <si>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</si>
  <si>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</si>
  <si>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</si>
  <si>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</si>
  <si>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</si>
  <si>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</si>
  <si>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</si>
  <si>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</si>
  <si>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</si>
  <si>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</si>
  <si>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</si>
  <si>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</si>
  <si>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</si>
  <si>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</si>
  <si>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</si>
  <si>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</si>
  <si>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</si>
  <si>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</si>
  <si>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</si>
  <si>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</si>
  <si>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</si>
  <si>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</si>
  <si>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</si>
  <si>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</si>
  <si>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</si>
  <si>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</si>
  <si>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</si>
  <si>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</si>
  <si>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</si>
  <si>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</si>
  <si>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</si>
  <si>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</si>
  <si>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</si>
  <si>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</si>
  <si>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</si>
  <si>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</si>
  <si>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</si>
  <si>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</si>
  <si>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</si>
  <si>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</si>
  <si>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</si>
  <si>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</si>
  <si>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</si>
  <si>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</si>
  <si>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</si>
  <si>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</si>
  <si>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</si>
  <si>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</si>
  <si>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</si>
  <si>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</si>
  <si>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</si>
  <si>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</si>
  <si>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</si>
  <si>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</si>
  <si>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</si>
  <si>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</si>
  <si>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</si>
  <si>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</si>
  <si>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</si>
  <si>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</si>
  <si>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</si>
  <si>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</si>
  <si>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</si>
  <si>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</si>
  <si>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</si>
  <si>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</si>
  <si>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</si>
  <si>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</si>
  <si>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</si>
  <si>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</si>
  <si>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</si>
  <si>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</si>
  <si>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</si>
  <si>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</si>
  <si>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</si>
  <si>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</si>
  <si>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</si>
  <si>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</si>
  <si>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</si>
  <si>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</si>
  <si>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</si>
  <si>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</si>
  <si>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</si>
  <si>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</si>
  <si>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</si>
  <si>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</si>
  <si>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</si>
  <si>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</si>
  <si>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</si>
  <si>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</si>
  <si>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</si>
  <si>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</si>
  <si>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</si>
  <si>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</si>
  <si>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</si>
  <si>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</si>
  <si>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</si>
  <si>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</si>
  <si>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</si>
  <si>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</si>
  <si>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</si>
  <si>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</si>
  <si>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</si>
  <si>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</si>
  <si>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</si>
  <si>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</si>
  <si>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</si>
  <si>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</si>
  <si>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</si>
  <si>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</si>
  <si>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</si>
  <si>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</si>
  <si>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</si>
  <si>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</si>
  <si>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</si>
  <si>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</si>
  <si>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</si>
  <si>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</si>
  <si>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</si>
  <si>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</si>
  <si>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</si>
  <si>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</si>
  <si>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</si>
  <si>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</si>
  <si>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</si>
  <si>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</si>
  <si>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</si>
  <si>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</si>
  <si>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</si>
  <si>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</si>
  <si>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</si>
  <si>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</si>
  <si>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</si>
  <si>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</si>
  <si>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</si>
  <si>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</si>
  <si>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</si>
  <si>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</si>
  <si>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</si>
  <si>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</si>
  <si>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</si>
  <si>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</si>
  <si>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</si>
  <si>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</si>
  <si>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</si>
  <si>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</si>
  <si>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</si>
  <si>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</si>
  <si>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</si>
  <si>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</si>
  <si>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</si>
  <si>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</si>
  <si>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</si>
  <si>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</si>
  <si>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</si>
  <si>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</si>
  <si>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</si>
  <si>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</si>
  <si>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</si>
  <si>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</si>
  <si>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</si>
  <si>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</si>
  <si>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</si>
  <si>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</si>
  <si>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</si>
  <si>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</si>
  <si>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</si>
  <si>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</si>
  <si>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</si>
  <si>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</si>
  <si>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</si>
  <si>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</si>
  <si>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</si>
  <si>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</si>
  <si>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</si>
  <si>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</si>
  <si>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</si>
  <si>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</si>
  <si>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</si>
  <si>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</si>
  <si>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</si>
  <si>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</si>
  <si>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</si>
  <si>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</si>
  <si>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</si>
  <si>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</si>
  <si>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</si>
  <si>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</si>
  <si>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</si>
  <si>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</si>
  <si>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</si>
  <si>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</si>
  <si>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</si>
  <si>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</si>
  <si>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</si>
  <si>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</si>
  <si>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</si>
  <si>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</si>
  <si>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</si>
  <si>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</si>
  <si>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</si>
  <si>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</si>
  <si>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</si>
  <si>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</si>
  <si>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</si>
  <si>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</si>
  <si>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</si>
  <si>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</si>
  <si>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</si>
  <si>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</si>
  <si>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</si>
  <si>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</si>
  <si>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</si>
  <si>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</si>
  <si>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</si>
  <si>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</si>
  <si>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</si>
  <si>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</si>
  <si>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</si>
  <si>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</si>
  <si>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</si>
  <si>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</si>
  <si>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</si>
  <si>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</si>
  <si>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</si>
  <si>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</si>
  <si>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</si>
  <si>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</si>
  <si>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</si>
  <si>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</si>
  <si>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</si>
  <si>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</si>
  <si>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</si>
  <si>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</si>
  <si>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</si>
  <si>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</si>
  <si>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</si>
  <si>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</si>
  <si>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</si>
  <si>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</si>
  <si>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</si>
  <si>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</si>
  <si>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</si>
  <si>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</si>
  <si>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</si>
  <si>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</si>
  <si>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</si>
  <si>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</si>
  <si>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</si>
  <si>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</si>
  <si>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</si>
  <si>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</si>
  <si>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</si>
  <si>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</si>
  <si>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</si>
  <si>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</si>
  <si>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</si>
  <si>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</si>
  <si>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</si>
  <si>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</si>
  <si>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</si>
  <si>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</si>
  <si>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</si>
  <si>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</si>
  <si>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</si>
  <si>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</si>
  <si>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</si>
  <si>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</si>
  <si>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</si>
  <si>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</si>
  <si>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</si>
  <si>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</si>
  <si>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</si>
  <si>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</si>
  <si>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</si>
  <si>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</si>
  <si>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</si>
  <si>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</si>
  <si>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</si>
  <si>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</si>
  <si>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</si>
  <si>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</si>
  <si>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</si>
  <si>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</si>
  <si>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</si>
  <si>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</si>
  <si>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</si>
  <si>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</si>
  <si>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</si>
  <si>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</si>
  <si>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</si>
  <si>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</si>
  <si>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</si>
  <si>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</si>
  <si>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</si>
  <si>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</si>
  <si>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</si>
  <si>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</si>
  <si>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</si>
  <si>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</si>
  <si>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</si>
  <si>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</si>
  <si>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</si>
  <si>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</si>
  <si>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</si>
  <si>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</si>
  <si>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</si>
  <si>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</si>
  <si>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</si>
  <si>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</si>
  <si>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</si>
  <si>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</si>
  <si>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</si>
  <si>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</si>
  <si>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</si>
  <si>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</si>
  <si>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</si>
  <si>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</si>
  <si>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</si>
  <si>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</si>
  <si>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</si>
  <si>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</si>
  <si>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</si>
  <si>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</si>
  <si>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</si>
  <si>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</si>
  <si>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</si>
  <si>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</si>
  <si>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</si>
  <si>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</si>
  <si>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</si>
  <si>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</si>
  <si>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</si>
  <si>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</si>
  <si>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</si>
  <si>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</si>
  <si>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</si>
  <si>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</si>
  <si>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</si>
  <si>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</si>
  <si>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</si>
  <si>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</si>
  <si>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</si>
  <si>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</si>
  <si>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</si>
  <si>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</si>
  <si>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</si>
  <si>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</si>
  <si>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</si>
  <si>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</si>
  <si>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</si>
  <si>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</si>
  <si>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</si>
  <si>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</si>
  <si>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</si>
  <si>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</si>
  <si>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</si>
  <si>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</si>
  <si>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</si>
  <si>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</si>
  <si>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</si>
  <si>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</si>
  <si>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</si>
  <si>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</si>
  <si>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</si>
  <si>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</si>
  <si>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</si>
  <si>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</si>
  <si>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</si>
  <si>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</si>
  <si>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</si>
  <si>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</si>
  <si>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</si>
  <si>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</si>
  <si>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</si>
  <si>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</si>
  <si>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</si>
  <si>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</si>
  <si>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</si>
  <si>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</si>
  <si>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</si>
  <si>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</si>
  <si>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</si>
  <si>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</si>
  <si>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</si>
  <si>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</si>
  <si>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</si>
  <si>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</si>
  <si>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</si>
  <si>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</si>
  <si>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</si>
  <si>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</si>
  <si>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</si>
  <si>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</si>
  <si>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</si>
  <si>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</si>
  <si>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</si>
  <si>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</si>
  <si>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</si>
  <si>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</si>
  <si>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</si>
  <si>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</si>
  <si>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</si>
  <si>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</si>
  <si>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</si>
  <si>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</si>
  <si>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</si>
  <si>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</si>
  <si>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</si>
  <si>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</si>
  <si>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</si>
  <si>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</si>
  <si>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</si>
  <si>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</si>
  <si>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</si>
  <si>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</si>
  <si>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</si>
  <si>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</si>
  <si>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</si>
  <si>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</si>
  <si>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</si>
  <si>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</si>
  <si>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</si>
  <si>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</si>
  <si>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</si>
  <si>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</si>
  <si>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</si>
  <si>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</si>
  <si>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</si>
  <si>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</si>
  <si>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</si>
  <si>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</si>
  <si>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</si>
  <si>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</si>
  <si>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</si>
  <si>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</si>
  <si>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</si>
  <si>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</si>
  <si>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</si>
  <si>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</si>
  <si>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</si>
  <si>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</si>
  <si>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</si>
  <si>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</si>
  <si>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</si>
  <si>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</si>
  <si>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</si>
  <si>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</si>
  <si>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</si>
  <si>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</si>
  <si>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</si>
  <si>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</si>
  <si>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</si>
  <si>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</si>
  <si>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</si>
  <si>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</si>
  <si>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</si>
  <si>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</si>
  <si>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</si>
  <si>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</si>
  <si>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</si>
  <si>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</si>
  <si>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</si>
  <si>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</si>
  <si>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</si>
  <si>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</si>
  <si>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</si>
  <si>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</si>
  <si>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</si>
  <si>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</si>
  <si>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</si>
  <si>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</si>
  <si>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</si>
  <si>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</si>
  <si>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</si>
  <si>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</si>
  <si>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</si>
  <si>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</si>
  <si>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</si>
  <si>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</si>
  <si>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</si>
  <si>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</si>
  <si>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</si>
  <si>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</si>
  <si>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</si>
  <si>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</si>
  <si>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</si>
  <si>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</si>
  <si>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</si>
  <si>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</si>
  <si>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</si>
  <si>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</si>
  <si>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</si>
  <si>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</si>
  <si>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</si>
  <si>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</si>
  <si>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</si>
  <si>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</si>
  <si>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</si>
  <si>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</si>
  <si>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</si>
  <si>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</si>
  <si>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</si>
  <si>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</si>
  <si>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</si>
  <si>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</si>
  <si>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</si>
  <si>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</si>
  <si>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</si>
  <si>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</si>
  <si>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</si>
  <si>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</si>
  <si>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</si>
  <si>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</si>
  <si>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</si>
  <si>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</si>
  <si>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</si>
  <si>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</si>
  <si>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</si>
  <si>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</si>
  <si>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</si>
  <si>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</si>
  <si>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</si>
  <si>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</si>
  <si>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</si>
  <si>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</si>
  <si>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</si>
  <si>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</si>
  <si>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</si>
  <si>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</si>
  <si>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</si>
  <si>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</si>
  <si>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</si>
  <si>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</si>
  <si>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</si>
  <si>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</si>
  <si>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</si>
  <si>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</si>
  <si>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</si>
  <si>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</si>
  <si>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</si>
  <si>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</si>
  <si>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</si>
  <si>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</si>
  <si>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</si>
  <si>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</si>
  <si>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</si>
  <si>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</si>
  <si>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</si>
  <si>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</si>
  <si>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</si>
  <si>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</si>
  <si>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</si>
  <si>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</si>
  <si>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</si>
  <si>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</si>
  <si>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</si>
  <si>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</si>
  <si>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</si>
  <si>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</si>
  <si>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</si>
  <si>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</si>
  <si>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</si>
  <si>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</si>
  <si>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</si>
  <si>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</si>
  <si>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</si>
  <si>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</si>
  <si>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</si>
  <si>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</si>
  <si>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</si>
  <si>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</si>
  <si>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</si>
  <si>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</si>
  <si>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</si>
  <si>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</si>
  <si>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</si>
  <si>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</si>
  <si>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</si>
  <si>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</si>
  <si>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</si>
  <si>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</si>
  <si>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</si>
  <si>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</si>
  <si>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</si>
  <si>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</si>
  <si>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</si>
  <si>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</si>
  <si>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</si>
  <si>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</si>
  <si>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</si>
  <si>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</si>
  <si>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</si>
  <si>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</si>
  <si>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</si>
  <si>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</si>
  <si>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</si>
  <si>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</si>
  <si>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</si>
  <si>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</si>
  <si>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</si>
  <si>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</si>
  <si>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</si>
  <si>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</si>
  <si>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</si>
  <si>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</si>
  <si>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</si>
  <si>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</si>
  <si>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</si>
  <si>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</si>
  <si>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</si>
  <si>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</si>
  <si>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</si>
  <si>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</si>
  <si>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</si>
  <si>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</si>
  <si>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</si>
  <si>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</si>
  <si>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</si>
  <si>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</si>
  <si>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</si>
  <si>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</si>
  <si>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</si>
  <si>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</si>
  <si>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</si>
  <si>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</si>
  <si>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</si>
  <si>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</si>
  <si>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</si>
  <si>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</si>
  <si>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</si>
  <si>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</si>
  <si>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</si>
  <si>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</si>
  <si>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</si>
  <si>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</si>
  <si>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</si>
  <si>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</si>
  <si>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</si>
  <si>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</si>
  <si>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</si>
  <si>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</si>
  <si>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</si>
  <si>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</si>
  <si>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</si>
  <si>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</si>
  <si>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</si>
  <si>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</si>
  <si>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</si>
  <si>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</si>
  <si>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</si>
  <si>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</si>
  <si>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</si>
  <si>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</si>
  <si>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</si>
  <si>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</si>
  <si>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</si>
  <si>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</si>
  <si>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</si>
  <si>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</si>
  <si>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</si>
  <si>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</si>
  <si>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</si>
  <si>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</si>
  <si>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</si>
  <si>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</si>
  <si>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</si>
  <si>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</si>
  <si>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</si>
  <si>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</si>
  <si>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</si>
  <si>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</si>
  <si>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</si>
  <si>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</si>
  <si>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</si>
  <si>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</si>
  <si>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</si>
  <si>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</si>
  <si>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</si>
  <si>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</si>
  <si>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</si>
  <si>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</si>
  <si>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</si>
  <si>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</si>
  <si>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</si>
  <si>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</si>
  <si>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</si>
  <si>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</si>
  <si>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</si>
  <si>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</si>
  <si>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</si>
  <si>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</si>
  <si>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</si>
  <si>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</si>
  <si>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</si>
  <si>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</si>
  <si>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</si>
  <si>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</si>
  <si>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</si>
  <si>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</si>
  <si>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</si>
  <si>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</si>
  <si>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</si>
  <si>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</si>
  <si>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</si>
  <si>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</si>
  <si>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</si>
  <si>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</si>
  <si>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</si>
  <si>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</si>
  <si>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</si>
  <si>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</si>
  <si>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</si>
  <si>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</si>
  <si>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</si>
  <si>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</si>
  <si>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</si>
  <si>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</si>
  <si>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</si>
  <si>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</si>
  <si>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</si>
  <si>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</si>
  <si>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</si>
  <si>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</si>
  <si>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</si>
  <si>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</si>
  <si>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</si>
  <si>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</si>
  <si>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</si>
  <si>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</si>
  <si>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</si>
  <si>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</si>
  <si>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</si>
  <si>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</si>
  <si>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</si>
  <si>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</si>
  <si>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</si>
  <si>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</si>
  <si>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</si>
  <si>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</si>
  <si>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</si>
  <si>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</si>
  <si>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</si>
  <si>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</si>
  <si>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</si>
  <si>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</si>
  <si>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</si>
  <si>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</si>
  <si>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</si>
  <si>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</si>
  <si>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</si>
  <si>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</si>
  <si>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</si>
  <si>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</si>
  <si>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</si>
  <si>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</si>
  <si>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</si>
  <si>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</si>
  <si>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</si>
  <si>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</si>
  <si>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</si>
  <si>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</si>
  <si>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</si>
  <si>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</si>
  <si>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</si>
  <si>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</si>
  <si>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</si>
  <si>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</si>
  <si>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</si>
  <si>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</si>
  <si>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</si>
  <si>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</si>
  <si>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</si>
  <si>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</si>
  <si>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</si>
  <si>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</si>
  <si>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</si>
  <si>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</si>
  <si>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</si>
  <si>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</si>
  <si>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</si>
  <si>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</si>
  <si>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</si>
  <si>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</si>
  <si>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</si>
  <si>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</si>
  <si>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</si>
  <si>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</si>
  <si>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</si>
  <si>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</si>
  <si>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</si>
  <si>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</si>
  <si>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</si>
  <si>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</si>
  <si>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</si>
  <si>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</si>
  <si>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</si>
  <si>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</si>
  <si>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</si>
  <si>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</si>
  <si>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</si>
  <si>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</si>
  <si>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</si>
  <si>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</si>
  <si>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</si>
  <si>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</si>
  <si>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</si>
  <si>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</si>
  <si>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</si>
  <si>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</si>
  <si>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</si>
  <si>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</si>
  <si>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</si>
  <si>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</si>
  <si>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</si>
  <si>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</si>
  <si>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</si>
  <si>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</si>
  <si>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</si>
  <si>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</si>
  <si>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</si>
  <si>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</si>
  <si>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</si>
  <si>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</si>
  <si>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</si>
  <si>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</si>
  <si>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</si>
  <si>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</si>
  <si>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</si>
  <si>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</si>
  <si>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</si>
  <si>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</si>
  <si>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</si>
  <si>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</si>
  <si>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</si>
  <si>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</si>
  <si>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</si>
  <si>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</si>
  <si>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</si>
  <si>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</si>
  <si>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</si>
  <si>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</si>
  <si>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</si>
  <si>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</si>
  <si>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</si>
  <si>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</si>
  <si>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</si>
  <si>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</si>
  <si>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</si>
  <si>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</si>
  <si>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</si>
  <si>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</si>
  <si>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</si>
  <si>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</si>
  <si>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</si>
  <si>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</si>
  <si>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</si>
  <si>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</si>
  <si>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</si>
  <si>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</si>
  <si>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</si>
  <si>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</si>
  <si>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</si>
  <si>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</si>
  <si>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</si>
  <si>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</si>
  <si>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</si>
  <si>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</si>
  <si>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</si>
  <si>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</si>
  <si>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</si>
  <si>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</si>
  <si>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</si>
  <si>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</si>
  <si>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</si>
  <si>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</si>
  <si>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</si>
  <si>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</si>
  <si>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</si>
  <si>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</si>
  <si>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</si>
  <si>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</si>
  <si>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</si>
  <si>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</si>
  <si>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</si>
  <si>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</si>
  <si>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</si>
  <si>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</si>
  <si>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</si>
  <si>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</si>
  <si>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</si>
  <si>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</si>
  <si>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</si>
  <si>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</si>
  <si>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</si>
  <si>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</si>
  <si>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</si>
  <si>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</si>
  <si>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</si>
  <si>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</si>
  <si>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</si>
  <si>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</si>
  <si>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</si>
  <si>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</si>
  <si>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</si>
  <si>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</si>
  <si>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</si>
  <si>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</si>
  <si>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</si>
  <si>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</si>
  <si>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</si>
  <si>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</si>
  <si>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</si>
  <si>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</si>
  <si>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</si>
  <si>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</si>
  <si>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</si>
  <si>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</si>
  <si>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</si>
  <si>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</si>
  <si>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</si>
  <si>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</si>
  <si>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</si>
  <si>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</si>
  <si>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</si>
  <si>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</si>
  <si>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</si>
  <si>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</si>
  <si>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</si>
  <si>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</si>
  <si>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</si>
  <si>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</si>
  <si>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</si>
  <si>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</si>
  <si>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</si>
  <si>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</si>
  <si>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</si>
  <si>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</si>
  <si>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</si>
  <si>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</si>
  <si>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</si>
  <si>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</si>
  <si>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</si>
  <si>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</si>
  <si>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</si>
  <si>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</si>
  <si>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</si>
  <si>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</si>
  <si>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</si>
  <si>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</si>
  <si>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</si>
  <si>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</si>
  <si>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</si>
  <si>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</si>
  <si>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</si>
  <si>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</si>
  <si>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</si>
  <si>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</si>
  <si>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</si>
  <si>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</si>
  <si>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</si>
  <si>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</si>
  <si>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</si>
  <si>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</si>
  <si>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</si>
  <si>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</si>
  <si>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</si>
  <si>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</si>
  <si>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</si>
  <si>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</si>
  <si>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</si>
  <si>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</si>
  <si>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</si>
  <si>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</si>
  <si>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</si>
  <si>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</si>
  <si>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</si>
  <si>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</si>
  <si>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</si>
  <si>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</si>
  <si>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</si>
  <si>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</si>
  <si>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</si>
  <si>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</si>
  <si>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</si>
  <si>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</si>
  <si>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</si>
  <si>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</si>
  <si>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</si>
  <si>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</si>
  <si>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</si>
  <si>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</si>
  <si>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</si>
  <si>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</si>
  <si>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</si>
  <si>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</si>
  <si>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</si>
  <si>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</si>
  <si>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</si>
  <si>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</si>
  <si>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</si>
  <si>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</si>
  <si>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</si>
  <si>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</si>
  <si>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</si>
  <si>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</si>
  <si>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</si>
  <si>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</si>
  <si>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</si>
  <si>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</si>
  <si>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</si>
  <si>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</si>
  <si>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</si>
  <si>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</si>
  <si>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</si>
  <si>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</si>
  <si>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</si>
  <si>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</si>
  <si>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</si>
  <si>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</si>
  <si>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</si>
  <si>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</si>
  <si>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</si>
  <si>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</si>
  <si>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</si>
  <si>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</si>
  <si>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</si>
  <si>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</si>
  <si>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</si>
  <si>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</si>
  <si>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</si>
  <si>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</si>
  <si>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</si>
  <si>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</si>
  <si>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</si>
  <si>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</si>
  <si>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</si>
  <si>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</si>
  <si>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</si>
  <si>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</si>
  <si>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</si>
  <si>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</si>
  <si>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</si>
  <si>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</si>
  <si>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</si>
  <si>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</si>
  <si>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</si>
  <si>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</si>
  <si>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</si>
  <si>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</si>
  <si>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</si>
  <si>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</si>
  <si>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</si>
  <si>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</si>
  <si>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</si>
  <si>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</si>
  <si>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</si>
  <si>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</si>
  <si>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</si>
  <si>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</si>
  <si>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</si>
  <si>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</si>
  <si>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</si>
  <si>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</si>
  <si>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</si>
  <si>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</si>
  <si>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</si>
  <si>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</si>
  <si>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</si>
  <si>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</si>
  <si>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</si>
  <si>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</si>
  <si>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</si>
  <si>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</si>
  <si>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</si>
  <si>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</si>
  <si>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</si>
  <si>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</si>
  <si>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</si>
  <si>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</si>
  <si>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</si>
  <si>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</si>
  <si>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</si>
  <si>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</si>
  <si>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</si>
  <si>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</si>
  <si>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</si>
  <si>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</si>
  <si>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</si>
  <si>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</si>
  <si>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</si>
  <si>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</si>
  <si>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</si>
  <si>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</si>
  <si>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</si>
  <si>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</si>
  <si>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</si>
  <si>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</si>
  <si>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</si>
  <si>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</si>
  <si>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</si>
  <si>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</si>
  <si>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</si>
  <si>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</si>
  <si>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</si>
  <si>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</si>
  <si>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</si>
  <si>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</si>
  <si>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</si>
  <si>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</si>
  <si>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</si>
  <si>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</si>
  <si>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</si>
  <si>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</si>
  <si>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</si>
  <si>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</si>
  <si>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</si>
  <si>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</si>
  <si>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</si>
  <si>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</si>
  <si>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</si>
  <si>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</si>
  <si>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</si>
  <si>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</si>
  <si>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</si>
  <si>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</si>
  <si>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</si>
  <si>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</si>
  <si>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</si>
  <si>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</si>
  <si>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</si>
  <si>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</si>
  <si>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</si>
  <si>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</si>
  <si>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</si>
  <si>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</si>
  <si>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</si>
  <si>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</si>
  <si>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</si>
  <si>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</si>
  <si>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</si>
  <si>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</si>
  <si>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</si>
  <si>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</si>
  <si>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</si>
  <si>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</si>
  <si>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</si>
  <si>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</si>
  <si>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</si>
  <si>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</si>
  <si>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</si>
  <si>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</si>
  <si>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</si>
  <si>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</si>
  <si>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</si>
  <si>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</si>
  <si>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</si>
  <si>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</si>
  <si>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</si>
  <si>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</si>
  <si>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</si>
  <si>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</si>
  <si>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</si>
  <si>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</si>
  <si>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</si>
  <si>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</si>
  <si>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</si>
  <si>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</si>
  <si>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</si>
  <si>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</si>
  <si>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</si>
  <si>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</si>
  <si>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</si>
  <si>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</si>
  <si>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</si>
  <si>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</si>
  <si>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</si>
  <si>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</si>
  <si>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</si>
  <si>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</si>
  <si>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</si>
  <si>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</si>
  <si>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</si>
  <si>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</si>
  <si>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</si>
  <si>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</si>
  <si>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</si>
  <si>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</si>
  <si>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</si>
  <si>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</si>
  <si>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</si>
  <si>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</si>
  <si>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</si>
  <si>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</si>
  <si>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</si>
  <si>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</si>
  <si>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</si>
  <si>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</si>
  <si>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</si>
  <si>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</si>
  <si>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</si>
  <si>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</si>
  <si>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</si>
  <si>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</si>
  <si>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</si>
  <si>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</si>
  <si>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</si>
  <si>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</si>
  <si>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</si>
  <si>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</si>
  <si>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</si>
  <si>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</si>
  <si>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</si>
  <si>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</si>
  <si>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</si>
  <si>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</si>
  <si>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</si>
  <si>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</si>
  <si>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</si>
  <si>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</si>
  <si>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</si>
  <si>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</si>
  <si>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</si>
  <si>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</si>
  <si>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</si>
  <si>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</si>
  <si>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</si>
  <si>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</si>
  <si>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</si>
  <si>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</si>
  <si>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</si>
  <si>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</si>
  <si>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</si>
  <si>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</si>
  <si>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</si>
  <si>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</si>
  <si>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</si>
  <si>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</si>
  <si>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</si>
  <si>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</si>
  <si>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</si>
  <si>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</si>
  <si>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</si>
  <si>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</si>
  <si>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</si>
  <si>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</si>
  <si>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</si>
  <si>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</si>
  <si>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</si>
  <si>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</si>
  <si>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</si>
  <si>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</si>
  <si>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</si>
  <si>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</si>
  <si>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</si>
  <si>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</si>
  <si>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</si>
  <si>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</si>
  <si>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</si>
  <si>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</si>
  <si>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</si>
  <si>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</si>
  <si>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</si>
  <si>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</si>
  <si>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</si>
  <si>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</si>
  <si>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</si>
  <si>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</si>
  <si>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</si>
  <si>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</si>
  <si>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</si>
  <si>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</si>
  <si>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</si>
  <si>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</si>
  <si>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</si>
  <si>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</si>
  <si>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</si>
  <si>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</si>
  <si>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</si>
  <si>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</si>
  <si>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</si>
  <si>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</si>
  <si>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</si>
  <si>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</si>
  <si>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</si>
  <si>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</si>
  <si>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</si>
  <si>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</si>
  <si>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</si>
  <si>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</si>
  <si>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</si>
  <si>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</si>
  <si>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</si>
  <si>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</si>
  <si>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</si>
  <si>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</si>
  <si>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</si>
  <si>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</si>
  <si>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</si>
  <si>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</si>
  <si>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</si>
  <si>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</si>
  <si>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</si>
  <si>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</si>
  <si>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</si>
  <si>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</si>
  <si>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</si>
  <si>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</si>
  <si>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</si>
  <si>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</si>
  <si>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</si>
  <si>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</si>
  <si>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</si>
  <si>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</si>
  <si>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</si>
  <si>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</si>
  <si>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</si>
  <si>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</si>
  <si>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</si>
  <si>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</si>
  <si>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</si>
  <si>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</si>
  <si>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</si>
  <si>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</si>
  <si>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</si>
  <si>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</si>
  <si>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</si>
  <si>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</si>
  <si>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</si>
  <si>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</si>
  <si>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</si>
  <si>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</si>
  <si>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</si>
  <si>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</si>
  <si>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</si>
  <si>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</si>
  <si>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</si>
  <si>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</si>
  <si>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</si>
  <si>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</si>
  <si>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</si>
  <si>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</si>
  <si>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</si>
  <si>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</si>
  <si>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</si>
  <si>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</si>
  <si>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</si>
  <si>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</si>
  <si>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</si>
  <si>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</si>
  <si>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</si>
  <si>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</si>
  <si>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</si>
  <si>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</si>
  <si>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</si>
  <si>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</si>
  <si>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</si>
  <si>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</si>
  <si>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</si>
  <si>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</si>
  <si>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</si>
  <si>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</si>
  <si>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</si>
  <si>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</si>
  <si>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</si>
  <si>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</si>
  <si>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</si>
  <si>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</si>
  <si>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</si>
  <si>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</si>
  <si>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</si>
  <si>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</si>
  <si>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</si>
  <si>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</si>
  <si>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</si>
  <si>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</si>
  <si>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</si>
  <si>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</si>
  <si>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</si>
  <si>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</si>
  <si>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</si>
  <si>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</si>
  <si>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</si>
  <si>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</si>
  <si>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</si>
  <si>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</si>
  <si>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</si>
  <si>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</si>
  <si>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</si>
  <si>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</si>
  <si>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</si>
  <si>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</si>
  <si>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</si>
  <si>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</si>
  <si>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</si>
  <si>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</si>
  <si>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</si>
  <si>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</si>
  <si>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</si>
  <si>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</si>
  <si>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</si>
  <si>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</si>
  <si>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</si>
  <si>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</si>
  <si>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</si>
  <si>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</si>
  <si>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</si>
  <si>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</si>
  <si>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</si>
  <si>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</si>
  <si>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</si>
  <si>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</si>
  <si>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</si>
  <si>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</si>
  <si>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</si>
  <si>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</si>
  <si>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</si>
  <si>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</si>
  <si>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</si>
  <si>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</si>
  <si>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</si>
  <si>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</si>
  <si>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</si>
  <si>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</si>
  <si>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</si>
  <si>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</si>
  <si>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</si>
  <si>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</si>
  <si>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</si>
  <si>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</si>
  <si>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</si>
  <si>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</si>
  <si>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</si>
  <si>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</si>
  <si>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</si>
  <si>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</si>
  <si>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</si>
  <si>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</si>
  <si>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</si>
  <si>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</si>
  <si>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</si>
  <si>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</si>
  <si>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</si>
  <si>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</si>
  <si>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</si>
  <si>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</si>
  <si>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</si>
  <si>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</si>
  <si>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</si>
  <si>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</si>
  <si>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</si>
  <si>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</si>
  <si>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</si>
  <si>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</si>
  <si>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</si>
  <si>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</si>
  <si>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</si>
  <si>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</si>
  <si>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</si>
  <si>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</si>
  <si>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</si>
  <si>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</si>
  <si>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</si>
  <si>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</si>
  <si>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</si>
  <si>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</si>
  <si>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</si>
  <si>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</si>
  <si>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</si>
  <si>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</si>
  <si>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</si>
  <si>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</si>
  <si>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</si>
  <si>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</si>
  <si>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</si>
  <si>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</si>
  <si>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</si>
  <si>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</si>
  <si>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</si>
  <si>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</si>
  <si>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</si>
  <si>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</si>
  <si>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</si>
  <si>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</si>
  <si>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</si>
  <si>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</si>
  <si>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</si>
  <si>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</si>
  <si>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</si>
  <si>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</si>
  <si>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</si>
  <si>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</si>
  <si>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</si>
  <si>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</si>
  <si>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</si>
  <si>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</si>
  <si>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</si>
  <si>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</si>
  <si>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</si>
  <si>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</si>
  <si>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</si>
  <si>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</si>
  <si>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</si>
  <si>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</si>
  <si>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</si>
  <si>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</si>
  <si>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</si>
  <si>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</si>
  <si>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</si>
  <si>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</si>
  <si>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</si>
  <si>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</si>
  <si>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</si>
  <si>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</si>
  <si>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</si>
  <si>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</si>
  <si>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</si>
  <si>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</si>
  <si>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</si>
  <si>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</si>
  <si>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</si>
  <si>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</si>
  <si>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</si>
  <si>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</si>
  <si>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</si>
  <si>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</si>
  <si>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</si>
  <si>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</si>
  <si>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</si>
  <si>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</si>
  <si>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</si>
  <si>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</si>
  <si>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</si>
  <si>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</si>
  <si>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</si>
  <si>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</si>
  <si>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</si>
  <si>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</si>
  <si>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</si>
  <si>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</si>
  <si>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</si>
  <si>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</si>
  <si>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</si>
  <si>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</si>
  <si>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</si>
  <si>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</si>
  <si>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</si>
  <si>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</si>
  <si>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</si>
  <si>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</si>
  <si>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</si>
  <si>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</si>
  <si>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</si>
  <si>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</si>
  <si>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</si>
  <si>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</si>
  <si>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</si>
  <si>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</si>
  <si>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</si>
  <si>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</si>
  <si>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</si>
  <si>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</si>
  <si>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</si>
  <si>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</si>
  <si>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</si>
  <si>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</si>
  <si>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</si>
  <si>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</si>
  <si>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</si>
  <si>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</si>
  <si>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</si>
  <si>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</si>
  <si>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</si>
  <si>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</si>
  <si>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</si>
  <si>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</si>
  <si>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</si>
  <si>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</si>
  <si>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</si>
  <si>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</si>
  <si>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</si>
  <si>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</si>
  <si>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</si>
  <si>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</si>
  <si>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</si>
  <si>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</si>
  <si>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</si>
  <si>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</si>
  <si>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</si>
  <si>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</si>
  <si>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</si>
  <si>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</si>
  <si>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</si>
  <si>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</si>
  <si>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</si>
  <si>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</si>
  <si>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</si>
  <si>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</si>
  <si>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</si>
  <si>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</si>
  <si>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</si>
  <si>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</si>
  <si>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</si>
  <si>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</si>
  <si>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</si>
  <si>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</si>
  <si>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</si>
  <si>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</si>
  <si>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</si>
  <si>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</si>
  <si>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</si>
  <si>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</si>
  <si>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</si>
  <si>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</si>
  <si>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</si>
  <si>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</si>
  <si>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</si>
  <si>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</si>
  <si>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</si>
  <si>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</si>
  <si>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</si>
  <si>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</si>
  <si>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</si>
  <si>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</si>
  <si>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</si>
  <si>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</si>
  <si>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</si>
  <si>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</si>
  <si>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</si>
  <si>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</si>
  <si>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</si>
  <si>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</si>
  <si>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</si>
  <si>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</si>
  <si>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</si>
  <si>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</si>
  <si>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</si>
  <si>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</si>
  <si>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</si>
  <si>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</si>
  <si>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</si>
  <si>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</si>
  <si>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</si>
  <si>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</si>
  <si>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</si>
  <si>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</si>
  <si>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</si>
  <si>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</si>
  <si>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</si>
  <si>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</si>
  <si>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</si>
  <si>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</si>
  <si>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</si>
  <si>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</si>
  <si>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</si>
  <si>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</si>
  <si>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</si>
  <si>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</si>
  <si>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</si>
  <si>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</si>
  <si>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</si>
  <si>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</si>
  <si>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</si>
  <si>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</si>
  <si>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</si>
  <si>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</si>
  <si>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</si>
  <si>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</si>
  <si>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</si>
  <si>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</si>
  <si>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</si>
  <si>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</si>
  <si>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</si>
  <si>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</si>
  <si>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</si>
  <si>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</si>
  <si>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</si>
  <si>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</si>
  <si>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</si>
  <si>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</si>
  <si>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</si>
  <si>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</si>
  <si>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</si>
  <si>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</si>
  <si>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</si>
  <si>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</si>
  <si>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</si>
  <si>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</si>
  <si>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</si>
  <si>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</si>
  <si>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</si>
  <si>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</si>
  <si>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</si>
  <si>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</si>
  <si>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</si>
  <si>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</si>
  <si>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</si>
  <si>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</si>
  <si>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</si>
  <si>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</si>
  <si>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</si>
  <si>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</si>
  <si>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</si>
  <si>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</si>
  <si>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</si>
  <si>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</si>
  <si>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</si>
  <si>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</si>
  <si>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</si>
  <si>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</si>
  <si>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</si>
  <si>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</si>
  <si>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</si>
  <si>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</si>
  <si>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</si>
  <si>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</si>
  <si>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</si>
  <si>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</si>
  <si>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</si>
  <si>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</si>
  <si>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</si>
  <si>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</si>
  <si>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</si>
  <si>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</si>
  <si>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</si>
  <si>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</si>
  <si>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</si>
  <si>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</si>
  <si>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</si>
  <si>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</si>
  <si>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</si>
  <si>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</si>
  <si>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</si>
  <si>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</si>
  <si>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</si>
  <si>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</si>
  <si>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</si>
  <si>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</si>
  <si>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</si>
  <si>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</si>
  <si>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</si>
  <si>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</si>
  <si>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</si>
  <si>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</si>
  <si>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</si>
  <si>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</si>
  <si>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</si>
  <si>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</si>
  <si>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</si>
  <si>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</si>
  <si>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</si>
  <si>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</si>
  <si>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</si>
  <si>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</si>
  <si>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</si>
  <si>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</si>
  <si>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</si>
  <si>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</si>
  <si>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</si>
  <si>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</si>
  <si>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</si>
  <si>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</si>
  <si>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</si>
  <si>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</si>
  <si>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</si>
  <si>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</si>
  <si>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</si>
  <si>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</si>
  <si>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</si>
  <si>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</si>
  <si>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</si>
  <si>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</si>
  <si>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</si>
  <si>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</si>
  <si>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</si>
  <si>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</si>
  <si>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</si>
  <si>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</si>
  <si>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</si>
  <si>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</si>
  <si>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</si>
  <si>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</si>
  <si>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</si>
  <si>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</si>
  <si>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</si>
  <si>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</si>
  <si>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</si>
  <si>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</si>
  <si>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</si>
  <si>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</si>
  <si>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</si>
  <si>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</si>
  <si>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</si>
  <si>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</si>
  <si>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</si>
  <si>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</si>
  <si>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</si>
  <si>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</si>
  <si>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</si>
  <si>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</si>
  <si>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</si>
  <si>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</si>
  <si>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</si>
  <si>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</si>
  <si>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</si>
  <si>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</si>
  <si>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</si>
  <si>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</si>
  <si>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</si>
  <si>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</si>
  <si>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</si>
  <si>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</si>
  <si>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</si>
  <si>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</si>
  <si>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</si>
  <si>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</si>
  <si>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</si>
  <si>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</si>
  <si>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</si>
  <si>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</si>
  <si>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</si>
  <si>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</si>
  <si>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</si>
  <si>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</si>
  <si>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</si>
  <si>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</si>
  <si>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</si>
  <si>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</si>
  <si>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</si>
  <si>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</si>
  <si>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</si>
  <si>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</si>
  <si>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</si>
  <si>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</si>
  <si>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</si>
  <si>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</si>
  <si>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</si>
  <si>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</si>
  <si>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</si>
  <si>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</si>
  <si>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</si>
  <si>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</si>
  <si>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</si>
  <si>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</si>
  <si>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</si>
  <si>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</si>
  <si>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</si>
  <si>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</si>
  <si>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</si>
  <si>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</si>
  <si>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</si>
  <si>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</si>
  <si>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</si>
  <si>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</si>
  <si>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</si>
  <si>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</si>
  <si>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</si>
  <si>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</si>
  <si>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</si>
  <si>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</si>
  <si>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</si>
  <si>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</si>
  <si>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</si>
  <si>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</si>
  <si>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</si>
  <si>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</si>
  <si>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</si>
  <si>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</si>
  <si>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</si>
  <si>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</si>
  <si>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</si>
  <si>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</si>
  <si>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</si>
  <si>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</si>
  <si>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</si>
  <si>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</si>
  <si>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</si>
  <si>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</si>
  <si>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</si>
  <si>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</si>
  <si>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</si>
  <si>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</si>
  <si>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</si>
  <si>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</si>
  <si>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</si>
  <si>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</si>
  <si>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</si>
  <si>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</si>
  <si>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</si>
  <si>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</si>
  <si>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</si>
  <si>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</si>
  <si>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</si>
  <si>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</si>
  <si>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</si>
  <si>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</si>
  <si>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</si>
  <si>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</si>
  <si>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</si>
  <si>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</si>
  <si>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</si>
  <si>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</si>
  <si>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</si>
  <si>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</si>
  <si>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</si>
  <si>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</si>
  <si>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</si>
  <si>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</si>
  <si>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</si>
  <si>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</si>
  <si>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</si>
  <si>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</si>
  <si>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</si>
  <si>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</si>
  <si>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</si>
  <si>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</si>
  <si>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</si>
  <si>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</si>
  <si>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</si>
  <si>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</si>
  <si>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</si>
  <si>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</si>
  <si>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</si>
  <si>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</si>
  <si>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</si>
  <si>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</si>
  <si>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</si>
  <si>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</si>
  <si>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</si>
  <si>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</si>
  <si>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</si>
  <si>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</si>
  <si>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</si>
  <si>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</si>
  <si>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</si>
  <si>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</si>
  <si>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</si>
  <si>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</si>
  <si>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</si>
  <si>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</si>
  <si>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</si>
  <si>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</si>
  <si>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</si>
  <si>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</si>
  <si>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</si>
  <si>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</si>
  <si>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</si>
  <si>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</si>
  <si>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</si>
  <si>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</si>
  <si>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</si>
  <si>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</si>
  <si>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</si>
  <si>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</si>
  <si>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</si>
  <si>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</si>
  <si>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</si>
  <si>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</si>
  <si>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</si>
  <si>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</si>
  <si>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</si>
  <si>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</si>
  <si>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</si>
  <si>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</si>
  <si>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</si>
  <si>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</si>
  <si>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</si>
  <si>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</si>
  <si>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</si>
  <si>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</si>
  <si>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</si>
  <si>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</si>
  <si>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</si>
  <si>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</si>
  <si>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</si>
  <si>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</si>
  <si>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</si>
  <si>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</si>
  <si>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</si>
  <si>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</si>
  <si>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</si>
  <si>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</si>
  <si>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</si>
  <si>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</si>
  <si>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</si>
  <si>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</si>
  <si>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</si>
  <si>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</si>
  <si>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</si>
  <si>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</si>
  <si>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</si>
  <si>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</si>
  <si>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</si>
  <si>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</si>
  <si>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</si>
  <si>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</si>
  <si>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</si>
  <si>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</si>
  <si>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</si>
  <si>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</si>
  <si>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</si>
  <si>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</si>
  <si>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</si>
  <si>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</si>
  <si>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</si>
  <si>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</si>
  <si>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</si>
  <si>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</si>
  <si>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</si>
  <si>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</si>
  <si>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</si>
  <si>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</si>
  <si>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</si>
  <si>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</si>
  <si>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</si>
  <si>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</si>
  <si>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</si>
  <si>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</si>
  <si>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</si>
  <si>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</si>
  <si>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</si>
  <si>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</si>
  <si>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</si>
  <si>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</si>
  <si>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</si>
  <si>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</si>
  <si>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</si>
  <si>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</si>
  <si>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</si>
  <si>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</si>
  <si>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</si>
  <si>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</si>
  <si>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</si>
  <si>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</si>
  <si>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</si>
  <si>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</si>
  <si>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</si>
  <si>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</si>
  <si>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</si>
  <si>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</si>
  <si>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</si>
  <si>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</si>
  <si>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</si>
  <si>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</si>
  <si>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</si>
  <si>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</si>
  <si>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</si>
  <si>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</si>
  <si>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</si>
  <si>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</si>
  <si>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</si>
  <si>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</si>
  <si>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</si>
  <si>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</si>
  <si>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</si>
  <si>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</si>
  <si>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</si>
  <si>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</si>
  <si>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</si>
  <si>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</si>
  <si>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</si>
  <si>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</si>
  <si>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</si>
  <si>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</si>
  <si>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</si>
  <si>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</si>
  <si>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</si>
  <si>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</si>
  <si>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</si>
  <si>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</si>
  <si>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</si>
  <si>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</si>
  <si>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</si>
  <si>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</si>
  <si>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</si>
  <si>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</si>
  <si>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</si>
  <si>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</si>
  <si>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</si>
  <si>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</si>
  <si>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</si>
  <si>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</si>
  <si>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</si>
  <si>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</si>
  <si>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</si>
  <si>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</si>
  <si>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</si>
  <si>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</si>
  <si>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</si>
  <si>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</si>
  <si>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</si>
  <si>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</si>
  <si>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</si>
  <si>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</si>
  <si>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</si>
  <si>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</si>
  <si>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</si>
  <si>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</si>
  <si>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</si>
  <si>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</si>
  <si>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</si>
  <si>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</si>
  <si>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</si>
  <si>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</si>
  <si>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</si>
  <si>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</si>
  <si>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</si>
  <si>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</si>
  <si>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</si>
  <si>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</si>
  <si>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</si>
  <si>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</si>
  <si>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</si>
  <si>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</si>
  <si>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</si>
  <si>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</si>
  <si>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</si>
  <si>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</si>
  <si>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</si>
  <si>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</si>
  <si>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</si>
  <si>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</si>
  <si>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</si>
  <si>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</si>
  <si>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</si>
  <si>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</si>
  <si>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</si>
  <si>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</si>
  <si>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</si>
  <si>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</si>
  <si>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</si>
  <si>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</si>
  <si>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</si>
  <si>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</si>
  <si>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</si>
  <si>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</si>
  <si>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</si>
  <si>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</si>
  <si>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</si>
  <si>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</si>
  <si>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</si>
  <si>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</si>
  <si>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</si>
  <si>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</si>
  <si>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</si>
  <si>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</si>
  <si>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</si>
  <si>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</si>
  <si>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</si>
  <si>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</si>
  <si>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</si>
  <si>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</si>
  <si>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</si>
  <si>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</si>
  <si>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</si>
  <si>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</si>
  <si>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</si>
  <si>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</si>
  <si>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</si>
  <si>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</si>
  <si>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</si>
  <si>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</si>
  <si>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</si>
  <si>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</si>
  <si>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</si>
  <si>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</si>
  <si>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</si>
  <si>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</si>
  <si>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</si>
  <si>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</si>
  <si>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</si>
  <si>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</si>
  <si>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</si>
  <si>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</si>
  <si>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</si>
  <si>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</si>
  <si>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</si>
  <si>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</si>
  <si>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</si>
  <si>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</si>
  <si>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</si>
  <si>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</si>
  <si>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</si>
  <si>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</si>
  <si>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</si>
  <si>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</si>
  <si>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</si>
  <si>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</si>
  <si>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</si>
  <si>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</si>
  <si>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</si>
  <si>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</si>
  <si>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</si>
  <si>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</si>
  <si>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</si>
  <si>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</si>
  <si>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</si>
  <si>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</si>
  <si>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</si>
  <si>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</si>
  <si>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</si>
  <si>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</si>
  <si>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</si>
  <si>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</si>
  <si>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</si>
  <si>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</si>
  <si>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</si>
  <si>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</si>
  <si>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</si>
  <si>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</si>
  <si>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</si>
  <si>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</si>
  <si>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</si>
  <si>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</si>
  <si>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</si>
  <si>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</si>
  <si>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</si>
  <si>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</si>
  <si>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</si>
  <si>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</si>
  <si>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</si>
  <si>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</si>
  <si>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</si>
  <si>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</si>
  <si>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</si>
  <si>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</si>
  <si>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</si>
  <si>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</si>
  <si>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</si>
  <si>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</si>
  <si>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</si>
  <si>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</si>
  <si>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</si>
  <si>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</si>
  <si>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</si>
  <si>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</si>
  <si>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</si>
  <si>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</si>
  <si>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</si>
  <si>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</si>
  <si>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</si>
  <si>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</si>
  <si>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</si>
  <si>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</si>
  <si>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</si>
  <si>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</si>
  <si>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</si>
  <si>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</si>
  <si>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</si>
  <si>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</si>
  <si>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</si>
  <si>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</si>
  <si>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</si>
  <si>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</si>
  <si>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</si>
  <si>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</si>
  <si>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</si>
  <si>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</si>
  <si>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</si>
  <si>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</si>
  <si>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</si>
  <si>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</si>
  <si>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</si>
  <si>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</si>
  <si>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</si>
  <si>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</si>
  <si>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</si>
  <si>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</si>
  <si>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</si>
  <si>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</si>
  <si>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</si>
  <si>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</si>
  <si>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</si>
  <si>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</si>
  <si>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</si>
  <si>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</si>
  <si>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</si>
  <si>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</si>
  <si>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</si>
  <si>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</si>
  <si>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</si>
  <si>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</si>
  <si>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</si>
  <si>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</si>
  <si>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</si>
  <si>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</si>
  <si>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</si>
  <si>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</si>
  <si>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</si>
  <si>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</si>
  <si>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</si>
  <si>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</si>
  <si>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</si>
  <si>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</si>
  <si>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</si>
  <si>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</si>
  <si>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</si>
  <si>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</si>
  <si>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</si>
  <si>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</si>
  <si>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</si>
  <si>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</si>
  <si>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</si>
  <si>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</si>
  <si>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</si>
  <si>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</si>
  <si>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</si>
  <si>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</si>
  <si>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</si>
  <si>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</si>
  <si>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</si>
  <si>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</si>
  <si>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</si>
  <si>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</si>
  <si>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</si>
  <si>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</si>
  <si>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</si>
  <si>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</si>
  <si>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</si>
  <si>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</si>
  <si>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</si>
  <si>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</si>
  <si>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</si>
  <si>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</si>
  <si>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</si>
  <si>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</si>
  <si>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</si>
  <si>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</si>
  <si>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</si>
  <si>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</si>
  <si>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</si>
  <si>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</si>
  <si>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</si>
  <si>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</si>
  <si>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</si>
  <si>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</si>
  <si>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</si>
  <si>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</si>
  <si>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</si>
  <si>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</si>
  <si>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</si>
  <si>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</si>
  <si>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</si>
  <si>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</si>
  <si>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</si>
  <si>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</si>
  <si>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</si>
  <si>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</si>
  <si>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</si>
  <si>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</si>
  <si>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</si>
  <si>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</si>
  <si>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</si>
  <si>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</si>
  <si>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</si>
  <si>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</si>
  <si>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</si>
  <si>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</si>
  <si>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</si>
  <si>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</si>
  <si>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</si>
  <si>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</si>
  <si>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</si>
  <si>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</si>
  <si>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</si>
  <si>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</si>
  <si>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</si>
  <si>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</si>
  <si>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</si>
  <si>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</si>
  <si>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</si>
  <si>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</si>
  <si>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</si>
  <si>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</si>
  <si>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</si>
  <si>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</si>
  <si>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</si>
  <si>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</si>
  <si>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</si>
  <si>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</si>
  <si>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</si>
  <si>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</si>
  <si>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</si>
  <si>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</si>
  <si>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</si>
  <si>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</si>
  <si>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</si>
  <si>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</si>
  <si>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</si>
  <si>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</si>
  <si>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</si>
  <si>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</si>
  <si>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</si>
  <si>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</si>
  <si>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</si>
  <si>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</si>
  <si>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</si>
  <si>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</si>
  <si>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</si>
  <si>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</si>
  <si>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</si>
  <si>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</si>
  <si>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</si>
  <si>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</si>
  <si>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</si>
  <si>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</si>
  <si>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</si>
  <si>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</si>
  <si>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</si>
  <si>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</si>
  <si>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</si>
  <si>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</si>
  <si>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</si>
  <si>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</si>
  <si>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</si>
  <si>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</si>
  <si>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</si>
  <si>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</si>
  <si>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</si>
  <si>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</si>
  <si>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</si>
  <si>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</si>
  <si>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</si>
  <si>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</si>
  <si>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</si>
  <si>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</si>
  <si>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</si>
  <si>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</si>
  <si>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</si>
  <si>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</si>
  <si>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</si>
  <si>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</si>
  <si>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</si>
  <si>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</si>
  <si>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</si>
  <si>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</si>
  <si>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</si>
  <si>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</si>
  <si>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</si>
  <si>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</si>
  <si>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</si>
  <si>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</si>
  <si>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</si>
  <si>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</si>
  <si>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</si>
  <si>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</si>
  <si>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</si>
  <si>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</si>
  <si>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</si>
  <si>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</si>
  <si>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</si>
  <si>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</si>
  <si>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</si>
  <si>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</si>
  <si>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</si>
  <si>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</si>
  <si>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</si>
  <si>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</si>
  <si>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</si>
  <si>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</si>
  <si>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</si>
  <si>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</si>
  <si>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</si>
  <si>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</si>
  <si>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</si>
  <si>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</si>
  <si>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</si>
  <si>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</si>
  <si>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</si>
  <si>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</si>
  <si>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</si>
  <si>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</si>
  <si>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</si>
  <si>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</si>
  <si>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</si>
  <si>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</si>
  <si>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</si>
  <si>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</si>
  <si>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</si>
  <si>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</si>
  <si>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</si>
  <si>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</si>
  <si>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</si>
  <si>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</si>
  <si>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</si>
  <si>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</si>
  <si>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</si>
  <si>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</si>
  <si>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</si>
  <si>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</si>
  <si>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</si>
  <si>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</si>
  <si>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</si>
  <si>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</si>
  <si>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</si>
  <si>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</si>
  <si>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</si>
  <si>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</si>
  <si>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</si>
  <si>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</si>
  <si>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</si>
  <si>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</si>
  <si>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</si>
  <si>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</si>
  <si>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</si>
  <si>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</si>
  <si>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</si>
  <si>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</si>
  <si>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</si>
  <si>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</si>
  <si>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</si>
  <si>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</si>
  <si>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</si>
  <si>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</si>
  <si>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</si>
  <si>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</si>
  <si>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</si>
  <si>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</si>
  <si>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</si>
  <si>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</si>
  <si>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</si>
  <si>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</si>
  <si>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</si>
  <si>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</si>
  <si>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</si>
  <si>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</si>
  <si>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</si>
  <si>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</si>
  <si>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</si>
  <si>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</si>
  <si>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</si>
  <si>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</si>
  <si>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</si>
  <si>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</si>
  <si>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</si>
  <si>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</si>
  <si>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</si>
  <si>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</si>
  <si>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</si>
  <si>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</si>
  <si>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</si>
  <si>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</si>
  <si>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</si>
  <si>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</si>
  <si>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</si>
  <si>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</si>
  <si>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</si>
  <si>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</si>
  <si>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</si>
  <si>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</si>
  <si>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</si>
  <si>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</si>
  <si>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</si>
  <si>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</si>
  <si>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</si>
  <si>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</si>
  <si>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</si>
  <si>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</si>
  <si>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</si>
  <si>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</si>
  <si>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</si>
  <si>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</si>
  <si>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</si>
  <si>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</si>
  <si>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</si>
  <si>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</si>
  <si>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</si>
  <si>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</si>
  <si>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</si>
  <si>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</si>
  <si>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</si>
  <si>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</si>
  <si>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</si>
  <si>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</si>
  <si>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</si>
  <si>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</si>
  <si>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</si>
  <si>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</si>
  <si>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</si>
  <si>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</si>
  <si>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</si>
  <si>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</si>
  <si>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</si>
  <si>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</si>
  <si>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</si>
  <si>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</si>
  <si>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</si>
  <si>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</si>
  <si>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</si>
  <si>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</si>
  <si>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</si>
  <si>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</si>
  <si>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</si>
  <si>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</si>
  <si>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</si>
  <si>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</si>
  <si>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</si>
  <si>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</si>
  <si>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</si>
  <si>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</si>
  <si>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</si>
  <si>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</si>
  <si>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</si>
  <si>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</si>
  <si>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</si>
  <si>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</si>
  <si>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</si>
  <si>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</si>
  <si>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</si>
  <si>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</si>
  <si>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</si>
  <si>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</si>
  <si>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</si>
  <si>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</si>
  <si>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</si>
  <si>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</si>
  <si>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</si>
  <si>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</si>
  <si>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</si>
  <si>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</si>
  <si>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</si>
  <si>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</si>
  <si>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</si>
  <si>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</si>
  <si>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</si>
  <si>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</si>
  <si>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</si>
  <si>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</si>
  <si>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</si>
  <si>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</si>
  <si>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</si>
  <si>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</si>
  <si>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</si>
  <si>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</si>
  <si>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</si>
  <si>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</si>
  <si>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</si>
  <si>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</si>
  <si>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</si>
  <si>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</si>
  <si>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</si>
  <si>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</si>
  <si>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</si>
  <si>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</si>
  <si>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</si>
  <si>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</si>
  <si>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</si>
  <si>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</si>
  <si>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</si>
  <si>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</si>
  <si>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</si>
  <si>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</si>
  <si>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</si>
  <si>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</si>
  <si>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</si>
  <si>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</si>
  <si>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</si>
  <si>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</si>
  <si>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</si>
  <si>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</si>
  <si>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</si>
  <si>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</si>
  <si>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</si>
  <si>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</si>
  <si>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</si>
  <si>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</si>
  <si>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</si>
  <si>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</si>
  <si>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</si>
  <si>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</si>
  <si>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</si>
  <si>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</si>
  <si>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</si>
  <si>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</si>
  <si>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</si>
  <si>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</si>
  <si>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</si>
  <si>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</si>
  <si>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</si>
  <si>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</si>
  <si>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</si>
  <si>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</si>
  <si>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</si>
  <si>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</si>
  <si>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</si>
  <si>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</si>
  <si>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</si>
  <si>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</si>
  <si>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</si>
  <si>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</si>
  <si>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</si>
  <si>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</si>
  <si>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</si>
  <si>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</si>
  <si>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</si>
  <si>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</si>
  <si>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</si>
  <si>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</si>
  <si>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</si>
  <si>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</si>
  <si>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</si>
  <si>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</si>
  <si>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</si>
  <si>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</si>
  <si>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</si>
  <si>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</si>
  <si>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</si>
  <si>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</si>
  <si>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</si>
  <si>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</si>
  <si>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</si>
  <si>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</si>
  <si>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</si>
  <si>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</si>
  <si>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</si>
  <si>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</si>
  <si>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</si>
  <si>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</si>
  <si>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</si>
  <si>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</si>
  <si>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</si>
  <si>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</si>
  <si>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</si>
  <si>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</si>
  <si>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</si>
  <si>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</si>
  <si>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</si>
  <si>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</si>
  <si>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</si>
  <si>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</si>
  <si>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</si>
  <si>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</si>
  <si>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</si>
  <si>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</si>
  <si>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</si>
  <si>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</si>
  <si>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</si>
  <si>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</si>
  <si>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</si>
  <si>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</si>
  <si>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</si>
  <si>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</si>
  <si>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</si>
  <si>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</si>
  <si>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</si>
  <si>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</si>
  <si>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</si>
  <si>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</si>
  <si>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</si>
  <si>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</si>
  <si>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</si>
  <si>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</si>
  <si>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</si>
  <si>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</si>
  <si>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</si>
  <si>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</si>
  <si>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</si>
  <si>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</si>
  <si>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</si>
  <si>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</si>
  <si>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</si>
  <si>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</si>
  <si>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</si>
  <si>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</si>
  <si>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</si>
  <si>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</si>
  <si>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</si>
  <si>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</si>
  <si>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</si>
  <si>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</si>
  <si>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</si>
  <si>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</si>
  <si>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</si>
  <si>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</si>
  <si>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</si>
  <si>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</si>
  <si>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</si>
  <si>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</si>
  <si>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</si>
  <si>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</si>
  <si>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</si>
  <si>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</si>
  <si>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</si>
  <si>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</si>
  <si>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</si>
  <si>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</si>
  <si>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</si>
  <si>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</si>
  <si>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</si>
  <si>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</si>
  <si>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</si>
  <si>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</si>
  <si>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</si>
  <si>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</si>
  <si>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</si>
  <si>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</si>
  <si>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</si>
  <si>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</si>
  <si>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</si>
  <si>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</si>
  <si>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</si>
  <si>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</si>
  <si>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</si>
  <si>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</si>
  <si>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</si>
  <si>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</si>
  <si>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</si>
  <si>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</si>
  <si>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</si>
  <si>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</si>
  <si>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</si>
  <si>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</si>
  <si>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</si>
  <si>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</si>
  <si>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</si>
  <si>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</si>
  <si>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</si>
  <si>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</si>
  <si>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</si>
  <si>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</si>
  <si>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</si>
  <si>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</si>
  <si>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</si>
  <si>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</si>
  <si>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</si>
  <si>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</si>
  <si>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</si>
  <si>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</si>
  <si>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</si>
  <si>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</si>
  <si>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</si>
  <si>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</si>
  <si>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</si>
  <si>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</si>
  <si>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</si>
  <si>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</si>
  <si>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</si>
  <si>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</si>
  <si>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</si>
  <si>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</si>
  <si>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</si>
  <si>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</si>
  <si>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</si>
  <si>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</si>
  <si>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</si>
  <si>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</si>
  <si>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</si>
  <si>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</si>
  <si>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</si>
  <si>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</si>
  <si>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</si>
  <si>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</si>
  <si>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</si>
  <si>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</si>
  <si>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</si>
  <si>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</si>
  <si>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</si>
  <si>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</si>
  <si>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</si>
  <si>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</si>
  <si>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</si>
  <si>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</si>
  <si>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</si>
  <si>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</si>
  <si>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</si>
  <si>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</si>
  <si>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</si>
  <si>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</si>
  <si>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</si>
  <si>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</si>
  <si>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</si>
  <si>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</si>
  <si>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</si>
  <si>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</si>
  <si>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</si>
  <si>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</si>
  <si>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</si>
  <si>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</si>
  <si>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</si>
  <si>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</si>
  <si>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</si>
  <si>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</si>
  <si>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</si>
  <si>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</si>
  <si>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</si>
  <si>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</si>
  <si>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</si>
  <si>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</si>
  <si>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</si>
  <si>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</si>
  <si>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</si>
  <si>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</si>
  <si>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</si>
  <si>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</si>
  <si>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</si>
  <si>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</si>
  <si>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</si>
  <si>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</si>
  <si>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</si>
  <si>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</si>
  <si>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</si>
  <si>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</si>
  <si>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</si>
  <si>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</si>
  <si>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</si>
  <si>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</si>
  <si>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</si>
  <si>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</si>
  <si>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</si>
  <si>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</si>
  <si>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</si>
  <si>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</si>
  <si>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</si>
  <si>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</si>
  <si>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</si>
  <si>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</si>
  <si>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</si>
  <si>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</si>
  <si>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</si>
  <si>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</si>
  <si>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</si>
  <si>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</si>
  <si>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</si>
  <si>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</si>
  <si>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</si>
  <si>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</si>
  <si>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</si>
  <si>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</si>
  <si>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</si>
  <si>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</si>
  <si>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</si>
  <si>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</si>
  <si>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</si>
  <si>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</si>
  <si>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</si>
  <si>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</si>
  <si>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</si>
  <si>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</si>
  <si>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</si>
  <si>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</si>
  <si>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</si>
  <si>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</si>
  <si>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</si>
  <si>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</si>
  <si>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</si>
  <si>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</si>
  <si>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</si>
  <si>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</si>
  <si>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</si>
  <si>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</si>
  <si>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</si>
  <si>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</si>
  <si>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</si>
  <si>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</si>
  <si>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</si>
  <si>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</si>
  <si>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</si>
  <si>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</si>
  <si>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</si>
  <si>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</si>
  <si>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</si>
  <si>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</si>
  <si>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</si>
  <si>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</si>
  <si>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</si>
  <si>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</si>
  <si>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</si>
  <si>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</si>
  <si>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</si>
  <si>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</si>
  <si>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</si>
  <si>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</si>
  <si>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</si>
  <si>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</si>
  <si>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</si>
  <si>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</si>
  <si>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</si>
  <si>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</si>
  <si>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</si>
  <si>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</si>
  <si>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</si>
  <si>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</si>
  <si>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</si>
  <si>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</si>
  <si>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</si>
  <si>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</si>
  <si>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</si>
  <si>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</si>
  <si>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</si>
  <si>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</si>
  <si>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</si>
  <si>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</si>
  <si>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</si>
  <si>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</si>
  <si>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</si>
  <si>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</si>
  <si>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</si>
  <si>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</si>
  <si>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</si>
  <si>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</si>
  <si>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</si>
  <si>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</si>
  <si>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</si>
  <si>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</si>
  <si>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</si>
  <si>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</si>
  <si>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</si>
  <si>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</si>
  <si>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</si>
  <si>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</si>
  <si>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</si>
  <si>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</si>
  <si>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</si>
  <si>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</si>
  <si>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</si>
  <si>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</si>
  <si>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</si>
  <si>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</si>
  <si>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</si>
  <si>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</si>
  <si>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</si>
  <si>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</si>
  <si>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</si>
  <si>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</si>
  <si>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</si>
  <si>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</si>
  <si>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</si>
  <si>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</si>
  <si>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</si>
  <si>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</si>
  <si>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</si>
  <si>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</si>
  <si>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</si>
  <si>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</si>
  <si>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</si>
  <si>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</si>
  <si>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</si>
  <si>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</si>
  <si>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</si>
  <si>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</si>
  <si>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</si>
  <si>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</si>
  <si>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</si>
  <si>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</si>
  <si>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</si>
  <si>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</si>
  <si>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</si>
  <si>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</si>
  <si>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</si>
  <si>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</si>
  <si>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</si>
  <si>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</si>
  <si>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</si>
  <si>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</si>
  <si>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</si>
  <si>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</si>
  <si>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</si>
  <si>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</si>
  <si>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</si>
  <si>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</si>
  <si>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</si>
  <si>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</si>
  <si>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</si>
  <si>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</si>
  <si>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</si>
  <si>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</si>
  <si>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</si>
  <si>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</si>
  <si>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</si>
  <si>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</si>
  <si>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</si>
  <si>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</si>
  <si>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</si>
  <si>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</si>
  <si>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</si>
  <si>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</si>
  <si>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</si>
  <si>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</si>
  <si>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</si>
  <si>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</si>
  <si>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</si>
  <si>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</si>
  <si>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</si>
  <si>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</si>
  <si>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</si>
  <si>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</si>
  <si>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</si>
  <si>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</si>
  <si>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</si>
  <si>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</si>
  <si>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</si>
  <si>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</si>
  <si>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</si>
  <si>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</si>
  <si>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</si>
  <si>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</si>
  <si>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</si>
  <si>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</si>
  <si>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</si>
  <si>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</si>
  <si>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</si>
  <si>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</si>
  <si>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</si>
  <si>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</si>
  <si>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</si>
  <si>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</si>
  <si>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</si>
  <si>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</si>
  <si>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</si>
  <si>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</si>
  <si>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</si>
  <si>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</si>
  <si>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</si>
  <si>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</si>
  <si>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</si>
  <si>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</si>
  <si>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</si>
  <si>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</si>
  <si>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</si>
  <si>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</si>
  <si>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</si>
  <si>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</si>
  <si>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</si>
  <si>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</si>
  <si>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</si>
  <si>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</si>
  <si>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</si>
  <si>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</si>
  <si>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</si>
  <si>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</si>
  <si>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</si>
  <si>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</si>
  <si>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</si>
  <si>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</si>
  <si>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</si>
  <si>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</si>
  <si>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</si>
  <si>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</si>
  <si>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</si>
  <si>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</si>
  <si>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</si>
  <si>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</si>
  <si>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</si>
  <si>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</si>
  <si>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</si>
  <si>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</si>
  <si>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</si>
  <si>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</si>
  <si>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</si>
  <si>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</si>
  <si>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</si>
  <si>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</si>
  <si>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</si>
  <si>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</si>
  <si>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</si>
  <si>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</si>
  <si>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</si>
  <si>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</si>
  <si>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</si>
  <si>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</si>
  <si>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</si>
  <si>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</si>
  <si>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</si>
  <si>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</si>
  <si>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</si>
  <si>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</si>
  <si>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</si>
  <si>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</si>
  <si>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</si>
  <si>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</si>
  <si>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</si>
  <si>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</si>
  <si>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</si>
  <si>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</si>
  <si>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</si>
  <si>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</si>
  <si>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</si>
  <si>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</si>
  <si>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</si>
  <si>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</si>
  <si>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</si>
  <si>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</si>
  <si>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</si>
  <si>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</si>
  <si>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</si>
  <si>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</si>
  <si>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</si>
  <si>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</si>
  <si>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</si>
  <si>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</si>
  <si>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</si>
  <si>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</si>
  <si>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</si>
  <si>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</si>
  <si>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</si>
  <si>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</si>
  <si>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</si>
  <si>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</si>
  <si>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</si>
  <si>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</si>
  <si>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</si>
  <si>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</si>
  <si>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</si>
  <si>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</si>
  <si>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</si>
  <si>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</si>
  <si>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</si>
  <si>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</si>
  <si>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</si>
  <si>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</si>
  <si>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</si>
  <si>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</si>
  <si>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</si>
  <si>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</si>
  <si>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</si>
  <si>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</si>
  <si>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</si>
  <si>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</si>
  <si>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</si>
  <si>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</si>
  <si>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</si>
  <si>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</si>
  <si>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</si>
  <si>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</si>
  <si>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</si>
  <si>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</si>
  <si>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</si>
  <si>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</si>
  <si>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</si>
  <si>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</si>
  <si>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</si>
  <si>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</si>
  <si>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</si>
  <si>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</si>
  <si>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</si>
  <si>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</si>
  <si>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</si>
  <si>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</si>
  <si>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</si>
  <si>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</si>
  <si>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</si>
  <si>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</si>
  <si>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</si>
  <si>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</si>
  <si>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</si>
  <si>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</si>
  <si>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</si>
  <si>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</si>
  <si>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</si>
  <si>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</si>
  <si>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</si>
  <si>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</si>
  <si>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</si>
  <si>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</si>
  <si>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</si>
  <si>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</si>
  <si>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</si>
  <si>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</si>
  <si>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</si>
  <si>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</si>
  <si>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</si>
  <si>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</si>
  <si>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</si>
  <si>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</si>
  <si>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</si>
  <si>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</si>
  <si>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</si>
  <si>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</si>
  <si>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</si>
  <si>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</si>
  <si>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</si>
  <si>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</si>
  <si>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</si>
  <si>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</si>
  <si>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</si>
  <si>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</si>
  <si>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</si>
  <si>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</si>
  <si>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</si>
  <si>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</si>
  <si>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</si>
  <si>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</si>
  <si>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</si>
  <si>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</si>
  <si>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</si>
  <si>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</si>
  <si>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</si>
  <si>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</si>
  <si>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</si>
  <si>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</si>
  <si>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</si>
  <si>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</si>
  <si>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</si>
  <si>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</si>
  <si>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</si>
  <si>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</si>
  <si>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</si>
  <si>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</si>
  <si>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</si>
  <si>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</si>
  <si>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</si>
  <si>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</si>
  <si>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</si>
  <si>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</si>
  <si>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</si>
  <si>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</si>
  <si>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</si>
  <si>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</si>
  <si>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</si>
  <si>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</si>
  <si>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</si>
  <si>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</si>
  <si>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</si>
  <si>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</si>
  <si>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</si>
  <si>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</si>
  <si>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</si>
  <si>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</si>
  <si>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</si>
  <si>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</si>
  <si>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</si>
  <si>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</si>
  <si>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</si>
  <si>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</si>
  <si>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</si>
  <si>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</si>
  <si>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</si>
  <si>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</si>
  <si>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</si>
  <si>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</si>
  <si>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</si>
  <si>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</si>
  <si>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</si>
  <si>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</si>
  <si>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</si>
  <si>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</si>
  <si>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</si>
  <si>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</si>
  <si>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</si>
  <si>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</si>
  <si>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</si>
  <si>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</si>
  <si>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</si>
  <si>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</si>
  <si>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</si>
  <si>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</si>
  <si>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</si>
  <si>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</si>
  <si>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</si>
  <si>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</si>
  <si>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</si>
  <si>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</si>
  <si>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</si>
  <si>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</si>
  <si>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</si>
  <si>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</si>
  <si>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</si>
  <si>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</si>
  <si>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</si>
  <si>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</si>
  <si>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</si>
  <si>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</si>
  <si>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</si>
  <si>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</si>
  <si>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</si>
  <si>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</si>
  <si>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</si>
  <si>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</si>
  <si>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</si>
  <si>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</si>
  <si>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</si>
  <si>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</si>
  <si>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</si>
  <si>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</si>
  <si>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</si>
  <si>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</si>
  <si>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</si>
  <si>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</si>
  <si>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</si>
  <si>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</si>
  <si>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</si>
  <si>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</si>
  <si>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</si>
  <si>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</si>
  <si>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</si>
  <si>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</si>
  <si>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</si>
  <si>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</si>
  <si>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</si>
  <si>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</si>
  <si>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</si>
  <si>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</si>
  <si>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</si>
  <si>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</si>
  <si>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</si>
  <si>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</si>
  <si>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</si>
  <si>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</si>
  <si>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</si>
  <si>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</si>
  <si>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</si>
  <si>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</si>
  <si>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</si>
  <si>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</si>
  <si>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</si>
  <si>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</si>
  <si>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</si>
  <si>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</si>
  <si>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</si>
  <si>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</si>
  <si>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</si>
  <si>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</si>
  <si>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</si>
  <si>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</si>
  <si>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</si>
  <si>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</si>
  <si>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</si>
  <si>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</si>
  <si>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</si>
  <si>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</si>
  <si>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</si>
  <si>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</si>
  <si>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</si>
  <si>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</si>
  <si>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</si>
  <si>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</si>
  <si>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</si>
  <si>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</si>
  <si>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</si>
  <si>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</si>
  <si>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</si>
  <si>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</si>
  <si>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</si>
  <si>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</si>
  <si>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</si>
  <si>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</si>
  <si>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</si>
  <si>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</si>
  <si>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</si>
  <si>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</si>
  <si>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</si>
  <si>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</si>
  <si>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</si>
  <si>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</si>
  <si>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</si>
  <si>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</si>
  <si>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</si>
  <si>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</si>
  <si>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</si>
  <si>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</si>
  <si>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</si>
  <si>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</si>
  <si>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</si>
  <si>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</si>
  <si>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</si>
  <si>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</si>
  <si>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</si>
  <si>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</si>
  <si>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</si>
  <si>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</si>
  <si>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</si>
  <si>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</si>
  <si>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</si>
  <si>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</si>
  <si>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</si>
  <si>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</si>
  <si>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</si>
  <si>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</si>
  <si>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</si>
  <si>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</si>
  <si>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</si>
  <si>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</si>
  <si>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</si>
  <si>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</si>
  <si>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</si>
  <si>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</si>
  <si>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</si>
  <si>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</si>
  <si>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</si>
  <si>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</si>
  <si>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</si>
  <si>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</si>
  <si>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</si>
  <si>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</si>
  <si>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</si>
  <si>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</si>
  <si>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</si>
  <si>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</si>
  <si>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</si>
  <si>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</si>
  <si>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</si>
  <si>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</si>
  <si>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</si>
  <si>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</si>
  <si>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</si>
  <si>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</si>
  <si>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</si>
  <si>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</si>
  <si>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</si>
  <si>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</si>
  <si>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</si>
  <si>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</si>
  <si>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</si>
  <si>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</si>
  <si>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</si>
  <si>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</si>
  <si>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</si>
  <si>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</si>
  <si>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</si>
  <si>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</si>
  <si>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</si>
  <si>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</si>
  <si>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</si>
  <si>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</si>
  <si>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</si>
  <si>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</si>
  <si>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</si>
  <si>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</si>
  <si>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</si>
  <si>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</si>
  <si>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</si>
  <si>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</si>
  <si>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</si>
  <si>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</si>
  <si>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</si>
  <si>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</si>
  <si>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</si>
  <si>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</si>
  <si>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</si>
  <si>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</si>
  <si>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</si>
  <si>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</si>
  <si>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</si>
  <si>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</si>
  <si>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</si>
  <si>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</si>
  <si>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</si>
  <si>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</si>
  <si>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</si>
  <si>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</si>
  <si>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</si>
  <si>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</si>
  <si>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</si>
  <si>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</si>
  <si>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</si>
  <si>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</si>
  <si>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</si>
  <si>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</si>
  <si>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</si>
  <si>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</si>
  <si>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</si>
  <si>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</si>
  <si>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</si>
  <si>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</si>
  <si>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</si>
  <si>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</si>
  <si>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</si>
  <si>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</si>
  <si>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</si>
  <si>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</si>
  <si>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</si>
  <si>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</si>
  <si>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</si>
  <si>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</si>
  <si>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</si>
  <si>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</si>
  <si>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</si>
  <si>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</si>
  <si>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</si>
  <si>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</si>
  <si>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</si>
  <si>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</si>
  <si>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</si>
  <si>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</si>
  <si>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</si>
  <si>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</si>
  <si>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</si>
  <si>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</si>
  <si>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</si>
  <si>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</si>
  <si>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</si>
  <si>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</si>
  <si>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</si>
  <si>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</si>
  <si>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</si>
  <si>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</si>
  <si>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</si>
  <si>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</si>
  <si>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</si>
  <si>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</si>
  <si>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</si>
  <si>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</si>
  <si>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</si>
  <si>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</si>
  <si>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</si>
  <si>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</si>
  <si>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</si>
  <si>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</si>
  <si>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</si>
  <si>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</si>
  <si>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</si>
  <si>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</si>
  <si>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</si>
  <si>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</si>
  <si>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</si>
  <si>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</si>
  <si>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</si>
  <si>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</si>
  <si>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</si>
  <si>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</si>
  <si>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</si>
  <si>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</si>
  <si>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</si>
  <si>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</si>
  <si>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</si>
  <si>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</si>
  <si>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</si>
  <si>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</si>
  <si>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</si>
  <si>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</si>
  <si>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</si>
  <si>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</si>
  <si>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</si>
  <si>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</si>
  <si>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</si>
  <si>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</si>
  <si>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</si>
  <si>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</si>
  <si>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</si>
  <si>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</si>
  <si>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</si>
  <si>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</si>
  <si>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</si>
  <si>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</si>
  <si>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</si>
  <si>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</si>
  <si>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</si>
  <si>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</si>
  <si>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</si>
  <si>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</si>
  <si>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</si>
  <si>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</si>
  <si>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</si>
  <si>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</si>
  <si>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</si>
  <si>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</si>
  <si>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</si>
  <si>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</si>
  <si>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</si>
  <si>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</si>
  <si>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</si>
  <si>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</si>
  <si>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</si>
  <si>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</si>
  <si>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</si>
  <si>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</si>
  <si>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</si>
  <si>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</si>
  <si>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</si>
  <si>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</si>
  <si>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</si>
  <si>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</si>
  <si>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</si>
  <si>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</si>
  <si>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</si>
  <si>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</si>
  <si>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</si>
  <si>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</si>
  <si>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</si>
  <si>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</si>
  <si>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</si>
  <si>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</si>
  <si>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</si>
  <si>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</si>
  <si>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</si>
  <si>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</si>
  <si>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</si>
  <si>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</si>
  <si>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</si>
  <si>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</si>
  <si>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</si>
  <si>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</si>
  <si>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</si>
  <si>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</si>
  <si>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</si>
  <si>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</si>
  <si>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</si>
  <si>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</si>
  <si>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</si>
  <si>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</si>
  <si>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</si>
  <si>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</si>
  <si>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</si>
  <si>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</si>
  <si>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</si>
  <si>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</si>
  <si>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</si>
  <si>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</si>
  <si>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</si>
  <si>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</si>
  <si>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</si>
  <si>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</si>
  <si>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</si>
  <si>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</si>
  <si>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</si>
  <si>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</si>
  <si>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</si>
  <si>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</si>
  <si>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</si>
  <si>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</si>
  <si>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</si>
  <si>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</si>
  <si>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</si>
  <si>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</si>
  <si>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</si>
  <si>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</si>
  <si>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</si>
  <si>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</si>
  <si>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</si>
  <si>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</si>
  <si>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</si>
  <si>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</si>
  <si>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</si>
  <si>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</si>
  <si>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</si>
  <si>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</si>
  <si>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</si>
  <si>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</si>
  <si>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</si>
  <si>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</si>
  <si>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</si>
  <si>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</si>
  <si>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</si>
  <si>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</si>
  <si>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</si>
  <si>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</si>
  <si>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</si>
  <si>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</si>
  <si>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</si>
  <si>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</si>
  <si>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</si>
  <si>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</si>
  <si>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</si>
  <si>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</si>
  <si>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</si>
  <si>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</si>
  <si>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</si>
  <si>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</si>
  <si>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</si>
  <si>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</si>
  <si>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</si>
  <si>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</si>
  <si>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</si>
  <si>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</si>
  <si>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</si>
  <si>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</si>
  <si>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</si>
  <si>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</si>
  <si>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</si>
  <si>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</si>
  <si>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</si>
  <si>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</si>
  <si>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</si>
  <si>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</si>
  <si>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</si>
  <si>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</si>
  <si>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</si>
  <si>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</si>
  <si>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</si>
  <si>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</si>
  <si>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</si>
  <si>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</si>
  <si>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</si>
  <si>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</si>
  <si>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</si>
  <si>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</si>
  <si>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</si>
  <si>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</si>
  <si>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</si>
  <si>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</si>
  <si>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</si>
  <si>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</si>
  <si>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</si>
  <si>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</si>
  <si>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</si>
  <si>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</si>
  <si>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</si>
  <si>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</si>
  <si>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</si>
  <si>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</si>
  <si>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</si>
  <si>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</si>
  <si>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</si>
  <si>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</si>
  <si>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</si>
  <si>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</si>
  <si>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</si>
  <si>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</si>
  <si>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</si>
  <si>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</si>
  <si>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</si>
  <si>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</si>
  <si>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</si>
  <si>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</si>
  <si>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</si>
  <si>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</si>
  <si>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</si>
  <si>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</si>
  <si>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</si>
  <si>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</si>
  <si>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</si>
  <si>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</si>
  <si>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</si>
  <si>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</si>
  <si>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</si>
  <si>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</si>
  <si>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</si>
  <si>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</si>
  <si>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</si>
  <si>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</si>
  <si>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</si>
  <si>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</si>
  <si>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</si>
  <si>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</si>
  <si>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</si>
  <si>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</si>
  <si>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</si>
  <si>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</si>
  <si>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</si>
  <si>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</si>
  <si>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</si>
  <si>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</si>
  <si>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</si>
  <si>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</si>
  <si>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</si>
  <si>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</si>
  <si>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</si>
  <si>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</si>
  <si>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</si>
  <si>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</si>
  <si>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</si>
  <si>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</si>
  <si>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</si>
  <si>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</si>
  <si>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</si>
  <si>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</si>
  <si>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</si>
  <si>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</si>
  <si>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</si>
  <si>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</si>
  <si>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</si>
  <si>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</si>
  <si>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</si>
  <si>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</si>
  <si>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</si>
  <si>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</si>
  <si>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</si>
  <si>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</si>
  <si>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</si>
  <si>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</si>
  <si>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</si>
  <si>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</si>
  <si>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</si>
  <si>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</si>
  <si>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</si>
  <si>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</si>
  <si>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</si>
  <si>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</si>
  <si>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</si>
  <si>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</si>
  <si>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</si>
  <si>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</si>
  <si>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</si>
  <si>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</si>
  <si>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</si>
  <si>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</si>
  <si>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</si>
  <si>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</si>
  <si>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</si>
  <si>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</si>
  <si>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</si>
  <si>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</si>
  <si>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</si>
  <si>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</si>
  <si>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</si>
  <si>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</si>
  <si>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</si>
  <si>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</si>
  <si>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</si>
  <si>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</si>
  <si>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</si>
  <si>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</si>
  <si>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</si>
  <si>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</si>
  <si>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</si>
  <si>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</si>
  <si>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</si>
  <si>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</si>
  <si>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</si>
  <si>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</si>
  <si>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</si>
  <si>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</si>
  <si>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</si>
  <si>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</si>
  <si>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</si>
  <si>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</si>
  <si>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</si>
  <si>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</si>
  <si>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</si>
  <si>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</si>
  <si>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</si>
  <si>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</si>
  <si>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</si>
  <si>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</si>
  <si>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</si>
  <si>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</si>
  <si>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</si>
  <si>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</si>
  <si>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</si>
  <si>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</si>
  <si>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</si>
  <si>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</si>
  <si>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</si>
  <si>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</si>
  <si>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</si>
  <si>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</si>
  <si>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</si>
  <si>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</si>
  <si>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</si>
  <si>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</si>
  <si>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</si>
  <si>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</si>
  <si>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</si>
  <si>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</si>
  <si>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</si>
  <si>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</si>
  <si>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</si>
  <si>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</si>
  <si>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</si>
  <si>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</si>
  <si>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</si>
  <si>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</si>
  <si>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</si>
  <si>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</si>
  <si>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</si>
  <si>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</si>
  <si>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</si>
  <si>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</si>
  <si>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</si>
  <si>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</si>
  <si>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</si>
  <si>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</si>
  <si>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</si>
  <si>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</si>
  <si>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</si>
  <si>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</si>
  <si>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</si>
  <si>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</si>
  <si>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</si>
  <si>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</si>
  <si>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</si>
  <si>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</si>
  <si>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</si>
  <si>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</si>
  <si>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</si>
  <si>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</si>
  <si>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</si>
  <si>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</si>
  <si>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</si>
  <si>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</si>
  <si>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</si>
  <si>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</si>
  <si>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</si>
  <si>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</si>
  <si>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</si>
  <si>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</si>
  <si>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</si>
  <si>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</si>
  <si>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</si>
  <si>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</si>
  <si>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</si>
  <si>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</si>
  <si>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</si>
  <si>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</si>
  <si>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</si>
  <si>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</si>
  <si>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</si>
  <si>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</si>
  <si>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</si>
  <si>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</si>
  <si>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</si>
  <si>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</si>
  <si>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</si>
  <si>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</si>
  <si>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</si>
  <si>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</si>
  <si>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</si>
  <si>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</si>
  <si>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</si>
  <si>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</si>
  <si>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</si>
  <si>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</si>
  <si>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</si>
  <si>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</si>
  <si>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</si>
  <si>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</si>
  <si>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</si>
  <si>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</si>
  <si>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</si>
  <si>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</si>
  <si>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</si>
  <si>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</si>
  <si>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</si>
  <si>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</si>
  <si>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</si>
  <si>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</si>
  <si>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</si>
  <si>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</si>
  <si>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</si>
  <si>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</si>
  <si>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</si>
  <si>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</si>
  <si>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</si>
  <si>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</si>
  <si>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</si>
  <si>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</si>
  <si>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</si>
  <si>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</si>
  <si>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</si>
  <si>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</si>
  <si>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</si>
  <si>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</si>
  <si>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</si>
  <si>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</si>
  <si>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</si>
  <si>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</si>
  <si>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</si>
  <si>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</si>
  <si>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</si>
  <si>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</si>
  <si>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</si>
  <si>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</si>
  <si>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</si>
  <si>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</si>
  <si>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</si>
  <si>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</si>
  <si>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</si>
  <si>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</si>
  <si>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</si>
  <si>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</si>
  <si>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</si>
  <si>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</si>
  <si>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</si>
  <si>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</si>
  <si>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</si>
  <si>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</si>
  <si>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</si>
  <si>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</si>
  <si>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</si>
  <si>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</si>
  <si>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</si>
  <si>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</si>
  <si>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</si>
  <si>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</si>
  <si>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</si>
  <si>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</si>
  <si>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</si>
  <si>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</si>
  <si>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</si>
  <si>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</si>
  <si>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</si>
  <si>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</si>
  <si>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</si>
  <si>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</si>
  <si>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</si>
  <si>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</si>
  <si>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</si>
  <si>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</si>
  <si>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</si>
  <si>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</si>
  <si>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</si>
  <si>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</si>
  <si>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</si>
  <si>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</si>
  <si>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</si>
  <si>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</si>
  <si>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</si>
  <si>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</si>
  <si>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</si>
  <si>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</si>
  <si>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</si>
  <si>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</si>
  <si>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</si>
  <si>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</si>
  <si>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</si>
  <si>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</si>
  <si>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</si>
  <si>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</si>
  <si>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</si>
  <si>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</si>
  <si>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</si>
  <si>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</si>
  <si>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</si>
  <si>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</si>
  <si>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</si>
  <si>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</si>
  <si>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</si>
  <si>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</si>
  <si>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</si>
  <si>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</si>
  <si>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</si>
  <si>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</si>
  <si>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</si>
  <si>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</si>
  <si>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</si>
  <si>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</si>
  <si>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</si>
  <si>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</si>
  <si>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</si>
  <si>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</si>
  <si>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</si>
  <si>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</si>
  <si>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</si>
  <si>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</si>
  <si>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</si>
  <si>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</si>
  <si>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</si>
  <si>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</si>
  <si>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</si>
  <si>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</si>
  <si>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</si>
  <si>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</si>
  <si>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</si>
  <si>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</si>
  <si>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</si>
  <si>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</si>
  <si>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</si>
  <si>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</si>
  <si>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</si>
  <si>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</si>
  <si>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</si>
  <si>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</si>
  <si>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</si>
  <si>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</si>
  <si>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</si>
  <si>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</si>
  <si>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</si>
  <si>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</si>
  <si>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</si>
  <si>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</si>
  <si>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</si>
  <si>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</si>
  <si>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</si>
  <si>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</si>
  <si>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</si>
  <si>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</si>
  <si>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</si>
  <si>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</si>
  <si>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</si>
  <si>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</si>
  <si>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</si>
  <si>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</si>
  <si>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</si>
  <si>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</si>
  <si>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</si>
  <si>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</si>
  <si>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</si>
  <si>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</si>
  <si>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</si>
  <si>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</si>
  <si>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</si>
  <si>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</si>
  <si>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</si>
  <si>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</si>
  <si>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</si>
  <si>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</si>
  <si>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</si>
  <si>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</si>
  <si>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</si>
  <si>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</si>
  <si>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</si>
  <si>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</si>
  <si>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</si>
  <si>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</si>
  <si>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</si>
  <si>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</si>
  <si>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</si>
  <si>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</si>
  <si>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</si>
  <si>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</si>
  <si>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</si>
  <si>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</si>
  <si>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</si>
  <si>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</si>
  <si>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</si>
  <si>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</si>
  <si>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</si>
  <si>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</si>
  <si>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</si>
  <si>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</si>
  <si>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</si>
  <si>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</si>
  <si>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</si>
  <si>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</si>
  <si>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</si>
  <si>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</si>
  <si>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</si>
  <si>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</si>
  <si>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</si>
  <si>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</si>
  <si>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</si>
  <si>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</si>
  <si>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</si>
  <si>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</si>
  <si>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</si>
  <si>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</si>
  <si>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</si>
  <si>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</si>
  <si>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</si>
  <si>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</si>
  <si>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</si>
  <si>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</si>
  <si>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</si>
  <si>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</si>
  <si>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</si>
  <si>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</si>
  <si>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</si>
  <si>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</si>
  <si>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</si>
  <si>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</si>
  <si>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</si>
  <si>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</si>
  <si>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</si>
  <si>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</si>
  <si>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</si>
  <si>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</si>
  <si>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</si>
  <si>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</si>
  <si>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</si>
  <si>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</si>
  <si>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</si>
  <si>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</si>
  <si>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</si>
  <si>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</si>
  <si>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</si>
  <si>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</si>
  <si>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</si>
  <si>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</si>
  <si>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</si>
  <si>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</si>
  <si>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</si>
  <si>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</si>
  <si>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</si>
  <si>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</si>
  <si>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</si>
  <si>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</si>
  <si>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</si>
  <si>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</si>
  <si>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</si>
  <si>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</si>
  <si>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</si>
  <si>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</si>
  <si>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</si>
  <si>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</si>
  <si>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</si>
  <si>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</si>
  <si>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</si>
  <si>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</si>
  <si>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</si>
  <si>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</si>
  <si>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</si>
  <si>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</si>
  <si>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</si>
  <si>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</si>
  <si>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</si>
  <si>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</si>
  <si>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</si>
  <si>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</si>
  <si>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</si>
  <si>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</si>
  <si>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</si>
  <si>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</si>
  <si>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</si>
  <si>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</si>
  <si>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</si>
  <si>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</si>
  <si>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</si>
  <si>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</si>
  <si>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</si>
  <si>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</si>
  <si>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</si>
  <si>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</si>
  <si>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</si>
  <si>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</si>
  <si>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</si>
  <si>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</si>
  <si>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</si>
  <si>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</si>
  <si>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</si>
  <si>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</si>
  <si>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</si>
  <si>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</si>
  <si>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</si>
  <si>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</si>
  <si>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</si>
  <si>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</si>
  <si>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</si>
  <si>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</si>
  <si>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</si>
  <si>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</si>
  <si>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</si>
  <si>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</si>
  <si>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</si>
  <si>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</si>
  <si>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</si>
  <si>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</si>
  <si>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</si>
  <si>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</si>
  <si>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</si>
  <si>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</si>
  <si>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</si>
  <si>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</si>
  <si>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</si>
  <si>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</si>
  <si>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</si>
  <si>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</si>
  <si>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</si>
  <si>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</si>
  <si>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</si>
  <si>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</si>
  <si>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</si>
  <si>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</si>
  <si>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</si>
  <si>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</si>
  <si>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</si>
  <si>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</si>
  <si>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</si>
  <si>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</si>
  <si>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</si>
  <si>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</si>
  <si>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</si>
  <si>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</si>
  <si>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</si>
  <si>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</si>
  <si>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</si>
  <si>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</si>
  <si>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</si>
  <si>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</si>
  <si>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</si>
  <si>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</si>
  <si>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</si>
  <si>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</si>
  <si>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</si>
  <si>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</si>
  <si>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</si>
  <si>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</si>
  <si>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</si>
  <si>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</si>
  <si>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</si>
  <si>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</si>
  <si>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</si>
  <si>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</si>
  <si>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</si>
  <si>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</si>
  <si>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</si>
  <si>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</si>
  <si>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</si>
  <si>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</si>
  <si>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</si>
  <si>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</si>
  <si>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</si>
  <si>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</si>
  <si>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</si>
  <si>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</si>
  <si>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</si>
  <si>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</si>
  <si>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</si>
  <si>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</si>
  <si>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</si>
  <si>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</si>
  <si>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</si>
  <si>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</si>
  <si>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</si>
  <si>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</si>
  <si>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</si>
  <si>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</si>
  <si>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</si>
  <si>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</si>
  <si>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</si>
  <si>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</si>
  <si>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</si>
  <si>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</si>
  <si>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</si>
  <si>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</si>
  <si>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</si>
  <si>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</si>
  <si>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</si>
  <si>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</si>
  <si>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</si>
  <si>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</si>
  <si>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</si>
  <si>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</si>
  <si>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</si>
  <si>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</si>
  <si>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</si>
  <si>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</si>
  <si>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</si>
  <si>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</si>
  <si>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</si>
  <si>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</si>
  <si>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</si>
  <si>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</si>
  <si>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</si>
  <si>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</si>
  <si>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</si>
  <si>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</si>
  <si>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</si>
  <si>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</si>
  <si>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</si>
  <si>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</si>
  <si>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</si>
  <si>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</si>
  <si>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</si>
  <si>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</si>
  <si>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</si>
  <si>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</si>
  <si>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</si>
  <si>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</si>
  <si>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</si>
  <si>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</si>
  <si>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</si>
  <si>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</si>
  <si>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</si>
  <si>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</si>
  <si>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</si>
  <si>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</si>
  <si>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</si>
  <si>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</si>
  <si>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</si>
  <si>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</si>
  <si>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</si>
  <si>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</si>
  <si>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</si>
  <si>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</si>
  <si>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</si>
  <si>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</si>
  <si>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</si>
  <si>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</si>
  <si>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</si>
  <si>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</si>
  <si>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</si>
  <si>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</si>
  <si>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</si>
  <si>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</si>
  <si>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</si>
  <si>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</si>
  <si>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</si>
  <si>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</si>
  <si>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</si>
  <si>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</si>
  <si>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</si>
  <si>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</si>
  <si>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</si>
  <si>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</si>
  <si>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</si>
  <si>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</si>
  <si>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</si>
  <si>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</si>
  <si>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</si>
  <si>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</si>
  <si>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</si>
  <si>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</si>
  <si>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</si>
  <si>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</si>
  <si>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</si>
  <si>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</si>
  <si>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</si>
  <si>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</si>
  <si>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</si>
  <si>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</si>
  <si>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</si>
  <si>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</si>
  <si>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</si>
  <si>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</si>
  <si>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</si>
  <si>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</si>
  <si>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</si>
  <si>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</si>
  <si>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</si>
  <si>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</si>
  <si>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</si>
  <si>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</si>
  <si>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</si>
  <si>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</si>
  <si>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</si>
  <si>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</si>
  <si>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</si>
  <si>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</si>
  <si>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</si>
  <si>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</si>
  <si>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</si>
  <si>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</si>
  <si>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</si>
  <si>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</si>
  <si>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</si>
  <si>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</si>
  <si>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</si>
  <si>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</si>
  <si>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</si>
  <si>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</si>
  <si>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</si>
  <si>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</si>
  <si>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</si>
  <si>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</si>
  <si>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</si>
  <si>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</si>
  <si>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</si>
  <si>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</si>
  <si>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</si>
  <si>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</si>
  <si>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</si>
  <si>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</si>
  <si>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</si>
  <si>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</si>
  <si>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</si>
  <si>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</si>
  <si>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</si>
  <si>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</si>
  <si>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</si>
  <si>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</si>
  <si>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</si>
  <si>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</si>
  <si>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</si>
  <si>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</si>
  <si>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</si>
  <si>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</si>
  <si>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</si>
  <si>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</si>
  <si>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</si>
  <si>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</si>
  <si>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</si>
  <si>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</si>
  <si>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</si>
  <si>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</si>
  <si>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</si>
  <si>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</si>
  <si>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</si>
  <si>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</si>
  <si>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</si>
  <si>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</si>
  <si>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</si>
  <si>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</si>
  <si>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</si>
  <si>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</si>
  <si>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</si>
  <si>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</si>
  <si>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</si>
  <si>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</si>
  <si>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</si>
  <si>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</si>
  <si>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</si>
  <si>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</si>
  <si>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</si>
  <si>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</si>
  <si>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</si>
  <si>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</si>
  <si>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</si>
  <si>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</si>
  <si>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</si>
  <si>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</si>
  <si>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</si>
  <si>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</si>
  <si>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</si>
  <si>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</si>
  <si>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</si>
  <si>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</si>
  <si>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</si>
  <si>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</si>
  <si>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</si>
  <si>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</si>
  <si>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</si>
  <si>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</si>
  <si>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</si>
  <si>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</si>
  <si>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</si>
  <si>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</si>
  <si>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</si>
  <si>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</si>
  <si>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</si>
  <si>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</si>
  <si>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</si>
  <si>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</si>
  <si>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</si>
  <si>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</si>
  <si>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</si>
  <si>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</si>
  <si>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</si>
  <si>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</si>
  <si>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</si>
  <si>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</si>
  <si>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</si>
  <si>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</si>
  <si>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</si>
  <si>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</si>
  <si>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</si>
  <si>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</si>
  <si>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</si>
  <si>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</si>
  <si>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</si>
  <si>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</si>
  <si>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</si>
  <si>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</si>
  <si>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</si>
  <si>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</si>
  <si>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</si>
  <si>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</si>
  <si>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</si>
  <si>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</si>
  <si>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</si>
  <si>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</si>
  <si>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</si>
  <si>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</si>
  <si>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</si>
  <si>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</si>
  <si>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</si>
  <si>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</si>
  <si>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</si>
  <si>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</si>
  <si>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</si>
  <si>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</si>
  <si>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</si>
  <si>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</si>
  <si>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</si>
  <si>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</si>
  <si>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</si>
  <si>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</si>
  <si>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</si>
  <si>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</si>
  <si>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</si>
  <si>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</si>
  <si>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</si>
  <si>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</si>
  <si>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</si>
  <si>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</si>
  <si>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</si>
  <si>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</si>
  <si>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</si>
  <si>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</si>
  <si>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</si>
  <si>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</si>
  <si>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</si>
  <si>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</si>
  <si>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</si>
  <si>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</si>
  <si>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</si>
  <si>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</si>
  <si>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</si>
  <si>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</si>
  <si>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</si>
  <si>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</si>
  <si>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</si>
  <si>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</si>
  <si>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</si>
  <si>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</si>
  <si>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</si>
  <si>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</si>
  <si>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</si>
  <si>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</si>
  <si>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</si>
  <si>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</si>
  <si>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</si>
  <si>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</si>
  <si>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</si>
  <si>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</si>
  <si>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</si>
  <si>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</si>
  <si>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</si>
  <si>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</si>
  <si>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</si>
  <si>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</si>
  <si>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</si>
  <si>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</si>
  <si>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</si>
  <si>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</si>
  <si>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</si>
  <si>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</si>
  <si>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</si>
  <si>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</si>
  <si>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</si>
  <si>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</si>
  <si>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</si>
  <si>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</si>
  <si>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</si>
  <si>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</si>
  <si>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</si>
  <si>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</si>
  <si>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</si>
  <si>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</si>
  <si>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</si>
  <si>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</si>
  <si>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</si>
  <si>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</si>
  <si>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</si>
  <si>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</si>
  <si>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</si>
  <si>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</si>
  <si>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</si>
  <si>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</si>
  <si>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</si>
  <si>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</si>
  <si>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</si>
  <si>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</si>
  <si>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</si>
  <si>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</si>
  <si>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</si>
  <si>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</si>
  <si>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</si>
  <si>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</si>
  <si>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</si>
  <si>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</si>
  <si>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</si>
  <si>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</si>
  <si>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</si>
  <si>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</si>
  <si>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</si>
  <si>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</si>
  <si>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</si>
  <si>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</si>
  <si>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</si>
  <si>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</si>
  <si>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</si>
  <si>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</si>
  <si>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</si>
  <si>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</si>
  <si>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</si>
  <si>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</si>
  <si>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</si>
  <si>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</si>
  <si>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</si>
  <si>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</si>
  <si>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</si>
  <si>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</si>
  <si>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</si>
  <si>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</si>
  <si>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</si>
  <si>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</si>
  <si>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</si>
  <si>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</si>
  <si>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</si>
  <si>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</si>
  <si>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</si>
  <si>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</si>
  <si>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</si>
  <si>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</si>
  <si>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</si>
  <si>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</si>
  <si>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</si>
  <si>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</si>
  <si>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</si>
  <si>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</si>
  <si>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</si>
  <si>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</si>
  <si>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</si>
  <si>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</si>
  <si>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</si>
  <si>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</si>
  <si>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</si>
  <si>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</si>
  <si>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</si>
  <si>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</si>
  <si>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</si>
  <si>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</si>
  <si>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</si>
  <si>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</si>
  <si>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</si>
  <si>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</si>
  <si>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</si>
  <si>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</si>
  <si>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</si>
  <si>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</si>
  <si>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</si>
  <si>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</si>
  <si>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</si>
  <si>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</si>
  <si>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</si>
  <si>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</si>
  <si>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</si>
  <si>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</si>
  <si>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</si>
  <si>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</si>
  <si>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</si>
  <si>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</si>
  <si>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</si>
  <si>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</si>
  <si>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</si>
  <si>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</si>
  <si>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</si>
  <si>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</si>
  <si>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</si>
  <si>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</si>
  <si>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</si>
  <si>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</si>
  <si>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</si>
  <si>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</si>
  <si>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</si>
  <si>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</si>
  <si>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</si>
  <si>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</si>
  <si>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</si>
  <si>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</si>
  <si>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</si>
  <si>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</si>
  <si>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</si>
  <si>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</si>
  <si>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</si>
  <si>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</si>
  <si>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</si>
  <si>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</si>
  <si>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</si>
  <si>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</si>
  <si>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</si>
  <si>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</si>
  <si>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</si>
  <si>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</si>
  <si>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</si>
  <si>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</si>
  <si>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</si>
  <si>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</si>
  <si>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</si>
  <si>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</si>
  <si>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</si>
  <si>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</si>
  <si>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</si>
  <si>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</si>
  <si>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</si>
  <si>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</si>
  <si>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</si>
  <si>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</si>
  <si>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</si>
  <si>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</si>
  <si>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</si>
  <si>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</si>
  <si>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</si>
  <si>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</si>
  <si>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</si>
  <si>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</si>
  <si>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</si>
  <si>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</si>
  <si>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</si>
  <si>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</si>
  <si>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</si>
  <si>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</si>
  <si>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</si>
  <si>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</si>
  <si>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</si>
  <si>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</si>
  <si>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</si>
  <si>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</si>
  <si>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</si>
  <si>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</si>
  <si>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</si>
  <si>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</si>
  <si>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</si>
  <si>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</si>
  <si>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</si>
  <si>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</si>
  <si>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</si>
  <si>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</si>
  <si>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</si>
  <si>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</si>
  <si>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</si>
  <si>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</si>
  <si>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</si>
  <si>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</si>
  <si>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</si>
  <si>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</si>
  <si>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</si>
  <si>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</si>
  <si>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</si>
  <si>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</si>
  <si>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</si>
  <si>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</si>
  <si>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</si>
  <si>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</si>
  <si>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</si>
  <si>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</si>
  <si>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</si>
  <si>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</si>
  <si>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</si>
  <si>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</si>
  <si>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</si>
  <si>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</si>
  <si>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</si>
  <si>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</si>
  <si>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</si>
  <si>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</si>
  <si>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</si>
  <si>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</si>
  <si>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</si>
  <si>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</si>
  <si>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</si>
  <si>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</si>
  <si>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</si>
  <si>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</si>
  <si>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</si>
  <si>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</si>
  <si>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</si>
  <si>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</si>
  <si>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</si>
  <si>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</si>
  <si>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</si>
  <si>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</si>
  <si>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</si>
  <si>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</si>
  <si>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</si>
  <si>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</si>
  <si>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</si>
  <si>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</si>
  <si>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</si>
  <si>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</si>
  <si>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</si>
  <si>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</si>
  <si>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</si>
  <si>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</si>
  <si>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</si>
  <si>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</si>
  <si>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</si>
  <si>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</si>
  <si>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</si>
  <si>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</si>
  <si>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</si>
  <si>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</si>
  <si>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</si>
  <si>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</si>
  <si>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</si>
  <si>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</si>
  <si>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</si>
  <si>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</si>
  <si>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</si>
  <si>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</si>
  <si>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</si>
  <si>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</si>
  <si>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</si>
  <si>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</si>
  <si>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</si>
  <si>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</si>
  <si>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</si>
  <si>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</si>
  <si>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</si>
  <si>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</si>
  <si>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</si>
  <si>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</si>
  <si>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</si>
  <si>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</si>
  <si>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</si>
  <si>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</si>
  <si>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</si>
  <si>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</si>
  <si>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</si>
  <si>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</si>
  <si>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</si>
  <si>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</si>
  <si>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</si>
  <si>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</si>
  <si>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</si>
  <si>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</si>
  <si>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</si>
  <si>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</si>
  <si>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</si>
  <si>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</si>
  <si>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</si>
  <si>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</si>
  <si>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</si>
  <si>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</si>
  <si>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</si>
  <si>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</si>
  <si>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</si>
  <si>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</si>
  <si>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</si>
  <si>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</si>
  <si>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</si>
  <si>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</si>
  <si>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</si>
  <si>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</si>
  <si>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</si>
  <si>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</si>
  <si>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</si>
  <si>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</si>
  <si>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</si>
  <si>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</si>
  <si>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</si>
  <si>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</si>
  <si>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</si>
  <si>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</si>
  <si>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</si>
  <si>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</si>
  <si>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</si>
  <si>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</si>
  <si>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</si>
  <si>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</si>
  <si>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</si>
  <si>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</si>
  <si>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</si>
  <si>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</si>
  <si>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</si>
  <si>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</si>
  <si>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</si>
  <si>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</si>
  <si>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</si>
  <si>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</si>
  <si>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</si>
  <si>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</si>
  <si>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</si>
  <si>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</si>
  <si>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</si>
  <si>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</si>
  <si>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</si>
  <si>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</si>
  <si>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</si>
  <si>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</si>
  <si>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</si>
  <si>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</si>
  <si>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</si>
  <si>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</si>
  <si>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</si>
  <si>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</si>
  <si>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</si>
  <si>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</si>
  <si>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</si>
  <si>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</si>
  <si>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</si>
  <si>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</si>
  <si>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</si>
  <si>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</si>
  <si>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</si>
  <si>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</si>
  <si>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</si>
  <si>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</si>
  <si>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</si>
  <si>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</si>
  <si>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</si>
  <si>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</si>
  <si>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</si>
  <si>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</si>
  <si>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</si>
  <si>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</si>
  <si>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</si>
  <si>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</si>
  <si>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</si>
  <si>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</si>
  <si>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</si>
  <si>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</si>
  <si>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</si>
  <si>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</si>
  <si>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</si>
  <si>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</si>
  <si>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</si>
  <si>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</si>
  <si>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</si>
  <si>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</si>
  <si>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</si>
  <si>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</si>
  <si>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</si>
  <si>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</si>
  <si>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</si>
  <si>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</si>
  <si>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</si>
  <si>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</si>
  <si>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</si>
  <si>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</si>
  <si>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</si>
  <si>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</si>
  <si>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</si>
  <si>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</si>
  <si>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</si>
  <si>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</si>
  <si>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</si>
  <si>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</si>
  <si>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</si>
  <si>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</si>
  <si>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</si>
  <si>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</si>
  <si>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</si>
  <si>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</si>
  <si>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</si>
  <si>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</si>
  <si>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</si>
  <si>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</si>
  <si>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</si>
  <si>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</si>
  <si>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</si>
  <si>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</si>
  <si>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</si>
  <si>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</si>
  <si>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</si>
  <si>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</si>
  <si>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</si>
  <si>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</si>
  <si>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</si>
  <si>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</si>
  <si>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</si>
  <si>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</si>
  <si>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</si>
  <si>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</si>
  <si>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</si>
  <si>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</si>
  <si>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</si>
  <si>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</si>
  <si>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</si>
  <si>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</si>
  <si>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</si>
  <si>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</si>
  <si>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</si>
  <si>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</si>
  <si>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</si>
  <si>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</si>
  <si>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</si>
  <si>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</si>
  <si>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</si>
  <si>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</si>
  <si>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</si>
  <si>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</si>
  <si>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</si>
  <si>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</si>
  <si>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</si>
  <si>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</si>
  <si>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</si>
  <si>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</si>
  <si>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</si>
  <si>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</si>
  <si>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</si>
  <si>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</si>
  <si>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</si>
  <si>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</si>
  <si>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</si>
  <si>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</si>
  <si>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</si>
  <si>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</si>
  <si>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</si>
  <si>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</si>
  <si>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</si>
  <si>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</si>
  <si>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</si>
  <si>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</si>
  <si>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</si>
  <si>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</si>
  <si>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</si>
  <si>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</si>
  <si>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</si>
  <si>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</si>
  <si>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</si>
  <si>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</si>
  <si>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</si>
  <si>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</si>
  <si>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</si>
  <si>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</si>
  <si>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</si>
  <si>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</si>
  <si>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</si>
  <si>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</si>
  <si>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</si>
  <si>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</si>
  <si>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</si>
  <si>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</si>
  <si>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</si>
  <si>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</si>
  <si>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</si>
  <si>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</si>
  <si>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</si>
  <si>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</si>
  <si>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</si>
  <si>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</si>
  <si>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</si>
  <si>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</si>
  <si>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</si>
  <si>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</si>
  <si>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</si>
  <si>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</si>
  <si>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</si>
  <si>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</si>
  <si>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</si>
  <si>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</si>
  <si>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</si>
  <si>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</si>
  <si>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</si>
  <si>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</si>
  <si>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</si>
  <si>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</si>
  <si>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</si>
  <si>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</si>
  <si>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</si>
  <si>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</si>
  <si>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</si>
  <si>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</si>
  <si>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</si>
  <si>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</si>
  <si>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</si>
  <si>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</si>
  <si>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</si>
  <si>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</si>
  <si>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</si>
  <si>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</si>
  <si>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</si>
  <si>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</si>
  <si>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</si>
  <si>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</si>
  <si>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</si>
  <si>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</si>
  <si>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</si>
  <si>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</si>
  <si>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</si>
  <si>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</si>
  <si>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</si>
  <si>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</si>
  <si>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</si>
  <si>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</si>
  <si>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</si>
  <si>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</si>
  <si>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</si>
  <si>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</si>
  <si>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</si>
  <si>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</si>
  <si>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</si>
  <si>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</si>
  <si>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</si>
  <si>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</si>
  <si>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</si>
  <si>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</si>
  <si>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</si>
  <si>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</si>
  <si>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</si>
  <si>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</si>
  <si>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</si>
  <si>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</si>
  <si>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</si>
  <si>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</si>
  <si>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</si>
  <si>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</si>
  <si>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</si>
  <si>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</si>
  <si>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</si>
  <si>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</si>
  <si>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</si>
  <si>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</si>
  <si>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</si>
  <si>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</si>
  <si>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</si>
  <si>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</si>
  <si>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</si>
  <si>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</si>
  <si>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</si>
  <si>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</si>
  <si>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</si>
  <si>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</si>
  <si>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</si>
  <si>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</si>
  <si>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</si>
  <si>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</si>
  <si>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</si>
  <si>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</si>
  <si>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</si>
  <si>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</si>
  <si>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</si>
  <si>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</si>
  <si>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</si>
  <si>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</si>
  <si>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</si>
  <si>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</si>
  <si>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</si>
  <si>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</si>
  <si>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</si>
  <si>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</si>
  <si>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</si>
  <si>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</si>
  <si>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</si>
  <si>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</si>
  <si>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</si>
  <si>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</si>
  <si>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</si>
  <si>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</si>
  <si>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</si>
  <si>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</si>
  <si>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</si>
  <si>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</si>
  <si>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</si>
  <si>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</si>
  <si>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</si>
  <si>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</si>
  <si>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</si>
  <si>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</si>
  <si>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</si>
  <si>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</si>
  <si>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</si>
  <si>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</si>
  <si>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</si>
  <si>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</si>
  <si>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</si>
  <si>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</si>
  <si>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</si>
  <si>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</si>
  <si>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</si>
  <si>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</si>
  <si>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</si>
  <si>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</si>
  <si>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</si>
  <si>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</si>
  <si>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</si>
  <si>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</si>
  <si>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</si>
  <si>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</si>
  <si>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</si>
  <si>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</si>
  <si>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</si>
  <si>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</si>
  <si>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</si>
  <si>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</si>
  <si>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</si>
  <si>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</si>
  <si>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</si>
  <si>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</si>
  <si>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</si>
  <si>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</si>
  <si>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</si>
  <si>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</si>
  <si>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</si>
  <si>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</si>
  <si>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</si>
  <si>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</si>
  <si>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</si>
  <si>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</si>
  <si>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</si>
  <si>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</si>
  <si>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</si>
  <si>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</si>
  <si>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</si>
  <si>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</si>
  <si>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</si>
  <si>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</si>
  <si>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</si>
  <si>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</si>
  <si>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</si>
  <si>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</si>
  <si>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</si>
  <si>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</si>
  <si>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</si>
  <si>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</si>
  <si>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</si>
  <si>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</si>
  <si>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</si>
  <si>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</si>
  <si>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</si>
  <si>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</si>
  <si>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</si>
  <si>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</si>
  <si>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</si>
  <si>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</si>
  <si>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</si>
  <si>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</si>
  <si>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</si>
  <si>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</si>
  <si>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</si>
  <si>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</si>
  <si>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</si>
  <si>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</si>
  <si>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</si>
  <si>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</si>
  <si>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</si>
  <si>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</si>
  <si>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</si>
  <si>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</si>
  <si>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</si>
  <si>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</si>
  <si>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</si>
  <si>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</si>
  <si>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</si>
  <si>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</si>
  <si>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</si>
  <si>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</si>
  <si>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</si>
  <si>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</si>
  <si>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</si>
  <si>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</si>
  <si>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</si>
  <si>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</si>
  <si>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</si>
  <si>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</si>
  <si>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</si>
  <si>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</si>
  <si>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</si>
  <si>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</si>
  <si>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</si>
  <si>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</si>
  <si>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</si>
  <si>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</si>
  <si>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</si>
  <si>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</si>
  <si>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</si>
  <si>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</si>
  <si>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</si>
  <si>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</si>
  <si>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</si>
  <si>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</si>
  <si>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</si>
  <si>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</si>
  <si>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</si>
  <si>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</si>
  <si>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</si>
  <si>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</si>
  <si>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</si>
  <si>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</si>
  <si>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</si>
  <si>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</si>
  <si>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</si>
  <si>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</si>
  <si>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</si>
  <si>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</si>
  <si>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</si>
  <si>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</si>
  <si>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</si>
  <si>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</si>
  <si>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</si>
  <si>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</si>
  <si>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</si>
  <si>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</si>
  <si>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</si>
  <si>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</si>
  <si>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</si>
  <si>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</si>
  <si>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</si>
  <si>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</si>
  <si>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</si>
  <si>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</si>
  <si>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</si>
  <si>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</si>
  <si>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</si>
  <si>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</si>
  <si>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</si>
  <si>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</si>
  <si>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</si>
  <si>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</si>
  <si>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</si>
  <si>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</si>
  <si>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</si>
  <si>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</si>
  <si>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</si>
  <si>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</si>
  <si>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</si>
  <si>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</si>
  <si>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</si>
  <si>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</si>
  <si>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</si>
  <si>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</si>
  <si>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</si>
  <si>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</si>
  <si>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</si>
  <si>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</si>
  <si>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</si>
  <si>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</si>
  <si>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</si>
  <si>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</si>
  <si>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</si>
  <si>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</si>
  <si>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</si>
  <si>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</si>
  <si>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</si>
  <si>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</si>
  <si>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</si>
  <si>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</si>
  <si>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</si>
  <si>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</si>
  <si>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</si>
  <si>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</si>
  <si>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</si>
  <si>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</si>
  <si>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</si>
  <si>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</si>
  <si>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</si>
  <si>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</si>
  <si>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</si>
  <si>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</si>
  <si>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</si>
  <si>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</si>
  <si>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</si>
  <si>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</si>
  <si>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</si>
  <si>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</si>
  <si>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</si>
  <si>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</si>
  <si>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</si>
  <si>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</si>
  <si>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</si>
  <si>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</si>
  <si>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</si>
  <si>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</si>
  <si>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</si>
  <si>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</si>
  <si>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</si>
  <si>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</si>
  <si>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</si>
  <si>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</si>
  <si>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</si>
  <si>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</si>
  <si>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</si>
  <si>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</si>
  <si>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</si>
  <si>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</si>
  <si>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</si>
  <si>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</si>
  <si>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</si>
  <si>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</si>
  <si>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</si>
  <si>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</si>
  <si>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</si>
  <si>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</si>
  <si>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</si>
  <si>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</si>
  <si>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</si>
  <si>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</si>
  <si>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</si>
  <si>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</si>
  <si>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</si>
  <si>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</si>
  <si>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</si>
  <si>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</si>
  <si>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</si>
  <si>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</si>
  <si>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</si>
  <si>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</si>
  <si>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</si>
  <si>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</si>
  <si>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</si>
  <si>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</si>
  <si>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</si>
  <si>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</si>
  <si>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</si>
  <si>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</si>
  <si>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</si>
  <si>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</si>
  <si>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</si>
  <si>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</si>
  <si>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</si>
  <si>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</si>
  <si>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</si>
  <si>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</si>
  <si>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</si>
  <si>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</si>
  <si>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</si>
  <si>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</si>
  <si>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</si>
  <si>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</si>
  <si>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</si>
  <si>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</si>
  <si>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</si>
  <si>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</si>
  <si>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</si>
  <si>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</si>
  <si>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</si>
  <si>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</si>
  <si>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</si>
  <si>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</si>
  <si>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</si>
  <si>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</si>
  <si>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</si>
  <si>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</si>
  <si>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</si>
  <si>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</si>
  <si>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</si>
  <si>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</si>
  <si>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</si>
  <si>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</si>
  <si>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</si>
  <si>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</si>
  <si>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</si>
  <si>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</si>
  <si>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</si>
  <si>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</si>
  <si>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</si>
  <si>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</si>
  <si>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</si>
  <si>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</si>
  <si>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</si>
  <si>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</si>
  <si>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</si>
  <si>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</si>
  <si>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</si>
  <si>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</si>
  <si>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</si>
  <si>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</si>
  <si>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</si>
  <si>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</si>
  <si>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</si>
  <si>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</si>
  <si>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</si>
  <si>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</si>
  <si>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</si>
  <si>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</si>
  <si>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</si>
  <si>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</si>
  <si>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</si>
  <si>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</si>
  <si>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</si>
  <si>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</si>
  <si>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</si>
  <si>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</si>
  <si>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</si>
  <si>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</si>
  <si>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</si>
  <si>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</si>
  <si>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</si>
  <si>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</si>
  <si>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</si>
  <si>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</si>
  <si>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</si>
  <si>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</si>
  <si>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</si>
  <si>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</si>
  <si>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</si>
  <si>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</si>
  <si>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</si>
  <si>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</si>
  <si>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</si>
  <si>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</si>
  <si>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</si>
  <si>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</si>
  <si>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</si>
  <si>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</si>
  <si>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</si>
  <si>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</si>
  <si>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</si>
  <si>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</si>
  <si>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</si>
  <si>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</si>
  <si>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</si>
  <si>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</si>
  <si>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</si>
  <si>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</si>
  <si>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</si>
  <si>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</si>
  <si>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</si>
  <si>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</si>
  <si>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</si>
  <si>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</si>
  <si>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</si>
  <si>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</si>
  <si>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</si>
  <si>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</si>
  <si>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</si>
  <si>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</si>
  <si>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</si>
  <si>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</si>
  <si>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</si>
  <si>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</si>
  <si>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</si>
  <si>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</si>
  <si>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</si>
  <si>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</si>
  <si>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</si>
  <si>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</si>
  <si>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</si>
  <si>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</si>
  <si>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</si>
  <si>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</si>
  <si>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</si>
  <si>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</si>
  <si>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</si>
  <si>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</si>
  <si>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</si>
  <si>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</si>
  <si>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</si>
  <si>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</si>
  <si>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</si>
  <si>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</si>
  <si>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</si>
  <si>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</si>
  <si>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</si>
  <si>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</si>
  <si>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</si>
  <si>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</si>
  <si>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</si>
  <si>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</si>
  <si>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</si>
  <si>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</si>
  <si>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</si>
  <si>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</si>
  <si>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</si>
  <si>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</si>
  <si>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</si>
  <si>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</si>
  <si>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</si>
  <si>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</si>
  <si>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</si>
  <si>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</si>
  <si>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</si>
  <si>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</si>
  <si>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</si>
  <si>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</si>
  <si>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</si>
  <si>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</si>
  <si>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</si>
  <si>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</si>
  <si>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</si>
  <si>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</si>
  <si>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</si>
  <si>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</si>
  <si>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</si>
  <si>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</si>
  <si>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</si>
  <si>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</si>
  <si>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</si>
  <si>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</si>
  <si>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</si>
  <si>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</si>
  <si>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</si>
  <si>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</si>
  <si>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</si>
  <si>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</si>
  <si>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</si>
  <si>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</si>
  <si>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</si>
  <si>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</si>
  <si>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</si>
  <si>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</si>
  <si>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</si>
  <si>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</si>
  <si>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</si>
  <si>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</si>
  <si>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</si>
  <si>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</si>
  <si>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</si>
  <si>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</si>
  <si>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</si>
  <si>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</si>
  <si>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</si>
  <si>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</si>
  <si>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</si>
  <si>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</si>
  <si>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</si>
  <si>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</si>
  <si>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</si>
  <si>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</si>
  <si>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</si>
  <si>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</si>
  <si>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</si>
  <si>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</si>
  <si>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</si>
  <si>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</si>
  <si>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</si>
  <si>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</si>
  <si>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</si>
  <si>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</si>
  <si>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</si>
  <si>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</si>
  <si>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</si>
  <si>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</si>
  <si>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</si>
  <si>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</si>
  <si>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</si>
  <si>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</si>
  <si>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</si>
  <si>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</si>
  <si>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</si>
  <si>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</si>
  <si>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</si>
  <si>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</si>
  <si>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</si>
  <si>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</si>
  <si>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</si>
  <si>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</si>
  <si>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</si>
  <si>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</si>
  <si>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</si>
  <si>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</si>
  <si>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</si>
  <si>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</si>
  <si>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</si>
  <si>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</si>
  <si>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</si>
  <si>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</si>
  <si>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</si>
  <si>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</si>
  <si>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</si>
  <si>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</si>
  <si>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</si>
  <si>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</si>
  <si>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</si>
  <si>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</si>
  <si>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</si>
  <si>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</si>
  <si>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</si>
  <si>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</si>
  <si>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</si>
  <si>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</si>
  <si>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</si>
  <si>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</si>
  <si>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</si>
  <si>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</si>
  <si>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</si>
  <si>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</si>
  <si>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</si>
  <si>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</si>
  <si>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</si>
  <si>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</si>
  <si>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</si>
  <si>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</si>
  <si>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</si>
  <si>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</si>
  <si>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</si>
  <si>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</si>
  <si>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</si>
  <si>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</si>
  <si>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</si>
  <si>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</si>
  <si>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</si>
  <si>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</si>
  <si>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</si>
  <si>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</si>
  <si>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</si>
  <si>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</si>
  <si>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</si>
  <si>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</si>
  <si>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</si>
  <si>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</si>
  <si>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</si>
  <si>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</si>
  <si>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</si>
  <si>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</si>
  <si>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</si>
  <si>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</si>
  <si>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</si>
  <si>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</si>
  <si>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</si>
  <si>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</si>
  <si>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</si>
  <si>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</si>
  <si>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</si>
  <si>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</si>
  <si>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</si>
  <si>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</si>
  <si>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</si>
  <si>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</si>
  <si>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</si>
  <si>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</si>
  <si>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</si>
  <si>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</si>
  <si>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</si>
  <si>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</si>
  <si>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</si>
  <si>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</si>
  <si>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</si>
  <si>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</si>
  <si>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</si>
  <si>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</si>
  <si>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</si>
  <si>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</si>
  <si>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</si>
  <si>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</si>
  <si>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</si>
  <si>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</si>
  <si>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</si>
  <si>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</si>
  <si>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</si>
  <si>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</si>
  <si>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</si>
  <si>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</si>
  <si>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</si>
  <si>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</si>
  <si>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</si>
  <si>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</si>
  <si>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</si>
  <si>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</si>
  <si>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</si>
  <si>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</si>
  <si>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</si>
  <si>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</si>
  <si>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</si>
  <si>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</si>
  <si>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</si>
  <si>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</si>
  <si>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</si>
  <si>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</si>
  <si>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</si>
  <si>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</si>
  <si>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</si>
  <si>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</si>
  <si>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</si>
  <si>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</si>
  <si>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</si>
  <si>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</si>
  <si>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</si>
  <si>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</si>
  <si>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</si>
  <si>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</si>
  <si>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</si>
  <si>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</si>
  <si>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</si>
  <si>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</si>
  <si>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</si>
  <si>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</si>
  <si>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</si>
  <si>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</si>
  <si>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</si>
  <si>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</si>
  <si>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</si>
  <si>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</si>
  <si>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</si>
  <si>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</si>
  <si>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</si>
  <si>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</si>
  <si>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</si>
  <si>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</si>
  <si>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</si>
  <si>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</si>
  <si>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</si>
  <si>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</si>
  <si>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</si>
  <si>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</si>
  <si>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</si>
  <si>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</si>
  <si>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</si>
  <si>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</si>
  <si>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</si>
  <si>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</si>
  <si>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</si>
  <si>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</si>
  <si>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</si>
  <si>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</si>
  <si>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</si>
  <si>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</si>
  <si>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</si>
  <si>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</si>
  <si>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</si>
  <si>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</si>
  <si>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</si>
  <si>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</si>
  <si>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</si>
  <si>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</si>
  <si>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</si>
  <si>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</si>
  <si>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</si>
  <si>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</si>
  <si>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</si>
  <si>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</si>
  <si>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</si>
  <si>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</si>
  <si>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</si>
  <si>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</si>
  <si>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</si>
  <si>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</si>
  <si>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</si>
  <si>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</si>
  <si>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</si>
  <si>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</si>
  <si>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</si>
  <si>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</si>
  <si>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</si>
  <si>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</si>
  <si>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</si>
  <si>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</si>
  <si>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</si>
  <si>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</si>
  <si>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</si>
  <si>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</si>
  <si>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</si>
  <si>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</si>
  <si>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</si>
  <si>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</si>
  <si>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</si>
  <si>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</si>
  <si>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</si>
  <si>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</si>
  <si>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</si>
  <si>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</si>
  <si>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</si>
  <si>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</si>
  <si>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</si>
  <si>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</si>
  <si>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</si>
  <si>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</si>
  <si>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</si>
  <si>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</si>
  <si>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</si>
  <si>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</si>
  <si>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</si>
  <si>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</si>
  <si>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</si>
  <si>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</si>
  <si>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</si>
  <si>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</si>
  <si>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</si>
  <si>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</si>
  <si>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</si>
  <si>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</si>
  <si>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</si>
  <si>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</si>
  <si>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</si>
  <si>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</si>
  <si>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</si>
  <si>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</si>
  <si>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</si>
  <si>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</si>
  <si>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</si>
  <si>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</si>
  <si>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</si>
  <si>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</si>
  <si>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</si>
  <si>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</si>
  <si>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</si>
  <si>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</si>
  <si>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</si>
  <si>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</si>
  <si>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</si>
  <si>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</si>
  <si>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</si>
  <si>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</si>
  <si>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</si>
  <si>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</si>
  <si>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</si>
  <si>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</si>
  <si>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</si>
  <si>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</si>
  <si>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</si>
  <si>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</si>
  <si>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</si>
  <si>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</si>
  <si>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</si>
  <si>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</si>
  <si>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</si>
  <si>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</si>
  <si>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</si>
  <si>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</si>
  <si>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</si>
  <si>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</si>
  <si>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</si>
  <si>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</si>
  <si>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</si>
  <si>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</si>
  <si>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</si>
  <si>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</si>
  <si>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</si>
  <si>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</si>
  <si>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</si>
  <si>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</si>
  <si>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</si>
  <si>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</si>
  <si>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</si>
  <si>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</si>
  <si>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</si>
  <si>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</si>
  <si>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</si>
  <si>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</si>
  <si>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</si>
  <si>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</si>
  <si>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</si>
  <si>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</si>
  <si>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</si>
  <si>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</si>
  <si>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</si>
  <si>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</si>
  <si>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</si>
  <si>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</si>
  <si>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</si>
  <si>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</si>
  <si>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</si>
  <si>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</si>
  <si>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</si>
  <si>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</si>
  <si>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</si>
  <si>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</si>
  <si>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</si>
  <si>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</si>
  <si>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</si>
  <si>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</si>
  <si>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</si>
  <si>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</si>
  <si>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</si>
  <si>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</si>
  <si>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</si>
  <si>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</si>
  <si>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</si>
  <si>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</si>
  <si>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</si>
  <si>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</si>
  <si>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</si>
  <si>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</si>
  <si>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</si>
  <si>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</si>
  <si>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</si>
  <si>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</si>
  <si>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</si>
  <si>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</si>
  <si>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</si>
  <si>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</si>
  <si>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</si>
  <si>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</si>
  <si>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</si>
  <si>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</si>
  <si>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</si>
  <si>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</si>
  <si>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</si>
  <si>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</si>
  <si>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</si>
  <si>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</si>
  <si>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</si>
  <si>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</si>
  <si>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</si>
  <si>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</si>
  <si>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</si>
  <si>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</si>
  <si>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</si>
  <si>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</si>
  <si>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</si>
  <si>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</si>
  <si>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</si>
  <si>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</si>
  <si>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</si>
  <si>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</si>
  <si>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</si>
  <si>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</si>
  <si>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</si>
  <si>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</si>
  <si>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</si>
  <si>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</si>
  <si>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</si>
  <si>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</si>
  <si>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</si>
  <si>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</si>
  <si>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</si>
  <si>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</si>
  <si>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</si>
  <si>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</si>
  <si>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</si>
  <si>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</si>
  <si>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</si>
  <si>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</si>
  <si>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</si>
  <si>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</si>
  <si>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</si>
  <si>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</si>
  <si>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</si>
  <si>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</si>
  <si>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</si>
  <si>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</si>
  <si>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</si>
  <si>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</si>
  <si>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</si>
  <si>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</si>
  <si>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</si>
  <si>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</si>
  <si>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</si>
  <si>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</si>
  <si>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</si>
  <si>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</si>
  <si>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</si>
  <si>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</si>
  <si>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</si>
  <si>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</si>
  <si>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</si>
  <si>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</si>
  <si>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</si>
  <si>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</si>
  <si>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</si>
  <si>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</si>
  <si>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</si>
  <si>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</si>
  <si>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</si>
  <si>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</si>
  <si>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</si>
  <si>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</si>
  <si>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</si>
  <si>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</si>
  <si>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</si>
  <si>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</si>
  <si>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</si>
  <si>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</si>
  <si>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</si>
  <si>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</si>
  <si>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</si>
  <si>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</si>
  <si>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</si>
  <si>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</si>
  <si>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</si>
  <si>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</si>
  <si>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</si>
  <si>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</si>
  <si>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</si>
  <si>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</si>
  <si>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</si>
  <si>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</si>
  <si>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</si>
  <si>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</si>
  <si>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</si>
  <si>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</si>
  <si>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</si>
  <si>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</si>
  <si>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</si>
  <si>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</si>
  <si>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</si>
  <si>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</si>
  <si>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</si>
  <si>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</si>
  <si>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</si>
  <si>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</si>
  <si>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</si>
  <si>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</si>
  <si>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</si>
  <si>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</si>
  <si>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</si>
  <si>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</si>
  <si>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</si>
  <si>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</si>
  <si>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</si>
  <si>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</si>
  <si>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</si>
  <si>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</si>
  <si>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</si>
  <si>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</si>
  <si>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</si>
  <si>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</si>
  <si>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</si>
  <si>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</si>
  <si>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</si>
  <si>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</si>
  <si>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</si>
  <si>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</si>
  <si>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</si>
  <si>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</si>
  <si>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</si>
  <si>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</si>
  <si>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</si>
  <si>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</si>
  <si>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</si>
  <si>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</si>
  <si>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</si>
  <si>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</si>
  <si>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</si>
  <si>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</si>
  <si>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</si>
  <si>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</si>
  <si>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</si>
  <si>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</si>
  <si>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</si>
  <si>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</si>
  <si>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</si>
  <si>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</si>
  <si>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</si>
  <si>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</si>
  <si>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</si>
  <si>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</si>
  <si>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</si>
  <si>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</si>
  <si>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</si>
  <si>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</si>
  <si>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</si>
  <si>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</si>
  <si>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</si>
  <si>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</si>
  <si>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</si>
  <si>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</si>
  <si>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</si>
  <si>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</si>
  <si>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</si>
  <si>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</si>
  <si>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</si>
  <si>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</si>
  <si>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</si>
  <si>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</si>
  <si>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</si>
  <si>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</si>
  <si>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</si>
  <si>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</si>
  <si>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</si>
  <si>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</si>
  <si>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</si>
  <si>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</si>
  <si>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</si>
  <si>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</si>
  <si>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</si>
  <si>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</si>
  <si>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</si>
  <si>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</si>
  <si>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</si>
  <si>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</si>
  <si>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</si>
  <si>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</si>
  <si>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</si>
  <si>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</si>
  <si>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</si>
  <si>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</si>
  <si>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</si>
  <si>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</si>
  <si>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</si>
  <si>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</si>
  <si>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</si>
  <si>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</si>
  <si>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</si>
  <si>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</si>
  <si>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</si>
  <si>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</si>
  <si>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</si>
  <si>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</si>
  <si>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</si>
  <si>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</si>
  <si>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</si>
  <si>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</si>
  <si>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</si>
  <si>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</si>
  <si>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</si>
  <si>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</si>
  <si>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</si>
  <si>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</si>
  <si>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</si>
  <si>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</si>
  <si>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</si>
  <si>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</si>
  <si>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</si>
  <si>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</si>
  <si>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</si>
  <si>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</si>
  <si>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</si>
  <si>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</si>
  <si>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</si>
  <si>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</si>
  <si>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</si>
  <si>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</si>
  <si>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</si>
  <si>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</si>
  <si>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</si>
  <si>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</si>
  <si>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</si>
  <si>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</si>
  <si>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</si>
  <si>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</si>
  <si>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</si>
  <si>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</si>
  <si>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</si>
  <si>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</si>
  <si>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</si>
  <si>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</si>
  <si>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</si>
  <si>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</si>
  <si>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</si>
  <si>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</si>
  <si>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</si>
  <si>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</si>
  <si>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</si>
  <si>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</si>
  <si>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</si>
  <si>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</si>
  <si>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</si>
  <si>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</si>
  <si>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</si>
  <si>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</si>
  <si>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</si>
  <si>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</si>
  <si>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</si>
  <si>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</si>
  <si>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</si>
  <si>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</si>
  <si>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</si>
  <si>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</si>
  <si>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</si>
  <si>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</si>
  <si>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</si>
  <si>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</si>
  <si>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</si>
  <si>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</si>
  <si>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</si>
  <si>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</si>
  <si>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</si>
  <si>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</si>
  <si>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</si>
  <si>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</si>
  <si>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</si>
  <si>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</si>
  <si>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</si>
  <si>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</si>
  <si>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</si>
  <si>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</si>
  <si>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</si>
  <si>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</si>
  <si>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</si>
  <si>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</si>
  <si>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</si>
  <si>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</si>
  <si>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</si>
  <si>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</si>
  <si>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</si>
  <si>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</si>
  <si>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</si>
  <si>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</si>
  <si>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</si>
  <si>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</si>
  <si>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</si>
  <si>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</si>
  <si>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</si>
  <si>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</si>
  <si>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</si>
  <si>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</si>
  <si>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</si>
  <si>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</si>
  <si>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</si>
  <si>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</si>
  <si>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</si>
  <si>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</si>
  <si>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</si>
  <si>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</si>
  <si>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</si>
  <si>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</si>
  <si>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</si>
  <si>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</si>
  <si>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</si>
  <si>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</si>
  <si>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</si>
  <si>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</si>
  <si>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</si>
  <si>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</si>
  <si>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</si>
  <si>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</si>
  <si>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</si>
  <si>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</si>
  <si>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</si>
  <si>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</si>
  <si>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</si>
  <si>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</si>
  <si>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</si>
  <si>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</si>
  <si>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</si>
  <si>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</si>
  <si>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</si>
  <si>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</si>
  <si>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</si>
  <si>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</si>
  <si>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</si>
  <si>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</si>
  <si>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</si>
  <si>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</si>
  <si>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</si>
  <si>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</si>
  <si>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</si>
  <si>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</si>
  <si>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</si>
  <si>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</si>
  <si>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</si>
  <si>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</si>
  <si>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</si>
  <si>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</si>
  <si>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</si>
  <si>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</si>
  <si>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</si>
  <si>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</si>
  <si>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</si>
  <si>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</si>
  <si>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</si>
  <si>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</si>
  <si>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</si>
  <si>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</si>
  <si>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</si>
  <si>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</si>
  <si>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</si>
  <si>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</si>
  <si>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</si>
  <si>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</si>
  <si>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</si>
  <si>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</si>
  <si>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</si>
  <si>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</si>
  <si>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</si>
  <si>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</si>
  <si>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</si>
  <si>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</si>
  <si>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</si>
  <si>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</si>
  <si>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</si>
  <si>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</si>
  <si>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</si>
  <si>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</si>
  <si>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</si>
  <si>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</si>
  <si>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</si>
  <si>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</si>
  <si>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</si>
  <si>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</si>
  <si>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</si>
  <si>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</si>
  <si>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</si>
  <si>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</si>
  <si>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</si>
  <si>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</si>
  <si>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</si>
  <si>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</si>
  <si>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</si>
  <si>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</si>
  <si>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</si>
  <si>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</si>
  <si>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</si>
  <si>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</si>
  <si>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</si>
  <si>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</si>
  <si>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</si>
  <si>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</si>
  <si>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</si>
  <si>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</si>
  <si>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</si>
  <si>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</si>
  <si>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</si>
  <si>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</si>
  <si>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</si>
  <si>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</si>
  <si>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</si>
  <si>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</si>
  <si>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</si>
  <si>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</si>
  <si>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</si>
  <si>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</si>
  <si>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</si>
  <si>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</si>
  <si>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</si>
  <si>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</si>
  <si>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</si>
  <si>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</si>
  <si>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</si>
  <si>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</si>
  <si>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</si>
  <si>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</si>
  <si>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</si>
  <si>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</si>
  <si>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</si>
  <si>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</si>
  <si>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</si>
  <si>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</si>
  <si>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</si>
  <si>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</si>
  <si>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</si>
  <si>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</si>
  <si>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</si>
  <si>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</si>
  <si>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</si>
  <si>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</si>
  <si>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</si>
  <si>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</si>
  <si>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</si>
  <si>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</si>
  <si>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</si>
  <si>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</si>
  <si>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</si>
  <si>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</si>
  <si>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</si>
  <si>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</si>
  <si>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</si>
  <si>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</si>
  <si>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</si>
  <si>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</si>
  <si>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</si>
  <si>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</si>
  <si>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</si>
  <si>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</si>
  <si>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</si>
  <si>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</si>
  <si>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</si>
  <si>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</si>
  <si>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</si>
  <si>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</si>
  <si>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</si>
  <si>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</si>
  <si>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</si>
  <si>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</si>
  <si>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</si>
  <si>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</si>
  <si>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</si>
  <si>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</si>
  <si>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</si>
  <si>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</si>
  <si>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</si>
  <si>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</si>
  <si>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</si>
  <si>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</si>
  <si>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</si>
  <si>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</si>
  <si>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</si>
  <si>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</si>
  <si>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</si>
  <si>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</si>
  <si>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</si>
  <si>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</si>
  <si>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</si>
  <si>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</si>
  <si>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</si>
  <si>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</si>
  <si>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</si>
  <si>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</si>
  <si>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</si>
  <si>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</si>
  <si>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</si>
  <si>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</si>
  <si>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</si>
  <si>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</si>
  <si>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</si>
  <si>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</si>
  <si>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</si>
  <si>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</si>
  <si>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</si>
  <si>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</si>
  <si>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</si>
  <si>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</si>
  <si>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</si>
  <si>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</si>
  <si>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</si>
  <si>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</si>
  <si>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</si>
  <si>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</si>
  <si>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</si>
  <si>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</si>
  <si>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</si>
  <si>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</si>
  <si>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</si>
  <si>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</si>
  <si>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</si>
  <si>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</si>
  <si>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</si>
  <si>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</si>
  <si>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</si>
  <si>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</si>
  <si>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</si>
  <si>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</si>
  <si>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</si>
  <si>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</si>
  <si>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</si>
  <si>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</si>
  <si>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</si>
  <si>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</si>
  <si>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</si>
  <si>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</si>
  <si>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</si>
  <si>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</si>
  <si>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</si>
  <si>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</si>
  <si>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</si>
  <si>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</si>
  <si>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</si>
  <si>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</si>
  <si>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</si>
  <si>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</si>
  <si>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</si>
  <si>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</si>
  <si>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</si>
  <si>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</si>
  <si>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</si>
  <si>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</si>
  <si>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</si>
  <si>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</si>
  <si>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</si>
  <si>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</si>
  <si>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</si>
  <si>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</si>
  <si>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</si>
  <si>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</si>
  <si>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</si>
  <si>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</si>
  <si>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</si>
  <si>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</si>
  <si>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</si>
  <si>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</si>
  <si>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</si>
  <si>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</si>
  <si>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</si>
  <si>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</si>
  <si>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</si>
  <si>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</si>
  <si>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</si>
  <si>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</si>
  <si>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</si>
  <si>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</si>
  <si>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</si>
  <si>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</si>
  <si>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</si>
  <si>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</si>
  <si>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</si>
  <si>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</si>
  <si>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</si>
  <si>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</si>
  <si>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</si>
  <si>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</si>
  <si>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</si>
  <si>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</si>
  <si>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</si>
  <si>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</si>
  <si>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</si>
  <si>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</si>
  <si>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</si>
  <si>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</si>
  <si>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</si>
  <si>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</si>
  <si>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</si>
  <si>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</si>
  <si>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</si>
  <si>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</si>
  <si>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</si>
  <si>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</si>
  <si>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</si>
  <si>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</si>
  <si>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</si>
  <si>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</si>
  <si>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</si>
  <si>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</si>
  <si>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</si>
  <si>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</si>
  <si>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</si>
  <si>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</si>
  <si>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</si>
  <si>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</si>
  <si>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</si>
  <si>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</si>
  <si>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</si>
  <si>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</si>
  <si>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</si>
  <si>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</si>
  <si>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</si>
  <si>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</si>
  <si>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</si>
  <si>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</si>
  <si>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</si>
  <si>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</si>
  <si>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</si>
  <si>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</si>
  <si>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</si>
  <si>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</si>
  <si>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</si>
  <si>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</si>
  <si>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</si>
  <si>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</si>
  <si>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</si>
  <si>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</si>
  <si>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</si>
  <si>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</si>
  <si>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</si>
  <si>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</si>
  <si>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</si>
  <si>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</si>
  <si>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</si>
  <si>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</si>
  <si>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</si>
  <si>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</si>
  <si>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</si>
  <si>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</si>
  <si>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</si>
  <si>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</si>
  <si>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</si>
  <si>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</si>
  <si>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</si>
  <si>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</si>
  <si>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</si>
  <si>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</si>
  <si>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</si>
  <si>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</si>
  <si>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</si>
  <si>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</si>
  <si>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</si>
  <si>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</si>
  <si>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</si>
  <si>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</si>
  <si>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</si>
  <si>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</si>
  <si>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</si>
  <si>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</si>
  <si>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</si>
  <si>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</si>
  <si>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</si>
  <si>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</si>
  <si>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</si>
  <si>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</si>
  <si>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</si>
  <si>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</si>
  <si>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</si>
  <si>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</si>
  <si>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</si>
  <si>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</si>
  <si>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</si>
  <si>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</si>
  <si>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</si>
  <si>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</si>
  <si>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</si>
  <si>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</si>
  <si>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</si>
  <si>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</si>
  <si>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</si>
  <si>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</si>
  <si>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</si>
  <si>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</si>
  <si>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</si>
  <si>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</si>
  <si>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</si>
  <si>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</si>
  <si>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</si>
  <si>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</si>
  <si>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</si>
  <si>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</si>
  <si>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</si>
  <si>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</si>
  <si>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</si>
  <si>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</si>
  <si>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</si>
  <si>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</si>
  <si>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</si>
  <si>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</si>
  <si>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</si>
  <si>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</si>
  <si>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</si>
  <si>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</si>
  <si>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</si>
  <si>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</si>
  <si>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</si>
  <si>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</si>
  <si>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</si>
  <si>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</si>
  <si>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</si>
  <si>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</si>
  <si>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</si>
  <si>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</si>
  <si>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</si>
  <si>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</si>
  <si>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</si>
  <si>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</si>
  <si>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</si>
  <si>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</si>
  <si>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</si>
  <si>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</si>
  <si>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</si>
  <si>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</si>
  <si>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</si>
  <si>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</si>
  <si>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</si>
  <si>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</si>
  <si>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</si>
  <si>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</si>
  <si>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</si>
  <si>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</si>
  <si>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</si>
  <si>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</si>
  <si>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</si>
  <si>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</si>
  <si>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</si>
  <si>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</si>
  <si>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</si>
  <si>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</si>
  <si>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</si>
  <si>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</si>
  <si>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</si>
  <si>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</si>
  <si>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</si>
  <si>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</si>
  <si>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</si>
  <si>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</si>
  <si>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</si>
  <si>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</si>
  <si>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</si>
  <si>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</si>
  <si>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</si>
  <si>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</si>
  <si>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</si>
  <si>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</si>
  <si>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</si>
  <si>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</si>
  <si>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</si>
  <si>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</si>
  <si>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</si>
  <si>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</si>
  <si>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</si>
  <si>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</si>
  <si>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</si>
  <si>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</si>
  <si>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</si>
  <si>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</si>
  <si>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</si>
  <si>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</si>
  <si>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</si>
  <si>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</si>
  <si>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</si>
  <si>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</si>
  <si>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</si>
  <si>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</si>
  <si>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</si>
  <si>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</si>
  <si>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</si>
  <si>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</si>
  <si>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</si>
  <si>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</si>
  <si>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</si>
  <si>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</si>
  <si>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</si>
  <si>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</si>
  <si>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</si>
  <si>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</si>
  <si>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</si>
  <si>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</si>
  <si>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</si>
  <si>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</si>
  <si>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</si>
  <si>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</si>
  <si>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</si>
  <si>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</si>
  <si>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</si>
  <si>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</si>
  <si>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</si>
  <si>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</si>
  <si>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</si>
  <si>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</si>
  <si>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</si>
  <si>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</si>
  <si>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</si>
  <si>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</si>
  <si>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</si>
  <si>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</si>
  <si>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</si>
  <si>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</si>
  <si>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</si>
  <si>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</si>
  <si>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</si>
  <si>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</si>
  <si>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</si>
  <si>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</si>
  <si>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</si>
  <si>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</si>
  <si>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</si>
  <si>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</si>
  <si>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</si>
  <si>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</si>
  <si>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</si>
  <si>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</si>
  <si>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</si>
  <si>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</si>
  <si>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</si>
  <si>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</si>
  <si>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</si>
  <si>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</si>
  <si>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</si>
  <si>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</si>
  <si>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</si>
  <si>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</si>
  <si>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</si>
  <si>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</si>
  <si>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</si>
  <si>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</si>
  <si>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</si>
  <si>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</si>
  <si>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</si>
  <si>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</si>
  <si>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</si>
  <si>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</si>
  <si>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</si>
  <si>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</si>
  <si>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</si>
  <si>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</si>
  <si>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</si>
  <si>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</si>
  <si>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</si>
  <si>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</si>
  <si>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</si>
  <si>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</si>
  <si>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</si>
  <si>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</si>
  <si>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</si>
  <si>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</si>
  <si>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</si>
  <si>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</si>
  <si>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</si>
  <si>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</si>
  <si>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</si>
  <si>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</si>
  <si>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</si>
  <si>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</si>
  <si>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</si>
  <si>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</si>
  <si>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</si>
  <si>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</si>
  <si>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</si>
  <si>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</si>
  <si>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</si>
  <si>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</si>
  <si>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</si>
  <si>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</si>
  <si>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</si>
  <si>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</si>
  <si>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</si>
  <si>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</si>
  <si>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</si>
  <si>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</si>
  <si>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</si>
  <si>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</si>
  <si>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</si>
  <si>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</si>
  <si>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</si>
  <si>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</si>
  <si>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</si>
  <si>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</si>
  <si>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</si>
  <si>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</si>
  <si>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</si>
  <si>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</si>
  <si>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</si>
  <si>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</si>
  <si>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</si>
  <si>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</si>
  <si>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</si>
  <si>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</si>
  <si>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</si>
  <si>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</si>
  <si>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</si>
  <si>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</si>
  <si>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</si>
  <si>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</si>
  <si>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</si>
  <si>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</si>
  <si>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</si>
  <si>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</si>
  <si>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</si>
  <si>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</si>
  <si>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</si>
  <si>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</si>
  <si>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</si>
  <si>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</si>
  <si>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</si>
  <si>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</si>
  <si>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</si>
  <si>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</si>
  <si>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</si>
  <si>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</si>
  <si>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</si>
  <si>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</si>
  <si>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</si>
  <si>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</si>
  <si>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</si>
  <si>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</si>
  <si>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</si>
  <si>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</si>
  <si>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</si>
  <si>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</si>
  <si>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</si>
  <si>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</si>
  <si>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</si>
  <si>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</si>
  <si>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</si>
  <si>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</si>
  <si>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</si>
  <si>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</si>
  <si>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</si>
  <si>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</si>
  <si>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</si>
  <si>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</si>
  <si>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</si>
  <si>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</si>
  <si>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</si>
  <si>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</si>
  <si>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</si>
  <si>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</si>
  <si>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</si>
  <si>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</si>
  <si>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</si>
  <si>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</si>
  <si>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</si>
  <si>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</si>
  <si>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</si>
  <si>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</si>
  <si>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</si>
  <si>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</si>
  <si>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</si>
  <si>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</si>
  <si>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</si>
  <si>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</si>
  <si>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</si>
  <si>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</si>
  <si>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</si>
  <si>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</si>
  <si>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</si>
  <si>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</si>
  <si>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</si>
  <si>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</si>
  <si>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</si>
  <si>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</si>
  <si>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</si>
  <si>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</si>
  <si>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</si>
  <si>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</si>
  <si>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</si>
  <si>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</si>
  <si>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</si>
  <si>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</si>
  <si>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</si>
  <si>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</si>
  <si>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</si>
  <si>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</si>
  <si>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</si>
  <si>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</si>
  <si>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</si>
  <si>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</si>
  <si>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</si>
  <si>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</si>
  <si>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</si>
  <si>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</si>
  <si>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</si>
  <si>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</si>
  <si>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</si>
  <si>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</si>
  <si>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</si>
  <si>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</si>
  <si>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</si>
  <si>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</si>
  <si>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</si>
  <si>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</si>
  <si>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</si>
  <si>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</si>
  <si>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</si>
  <si>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</si>
  <si>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</si>
  <si>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</si>
  <si>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</si>
  <si>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</si>
  <si>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</si>
  <si>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</si>
  <si>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</si>
  <si>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</si>
  <si>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</si>
  <si>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</si>
  <si>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</si>
  <si>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</si>
  <si>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</si>
  <si>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</si>
  <si>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</si>
  <si>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</si>
  <si>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</si>
  <si>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</si>
  <si>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</si>
  <si>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</si>
  <si>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</si>
  <si>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</si>
  <si>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</si>
  <si>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</si>
  <si>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</si>
  <si>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</si>
  <si>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</si>
  <si>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</si>
  <si>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</si>
  <si>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</si>
  <si>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</si>
  <si>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</si>
  <si>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</si>
  <si>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</si>
  <si>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</si>
  <si>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</si>
  <si>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</si>
  <si>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</si>
  <si>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</si>
  <si>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</si>
  <si>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</si>
  <si>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</si>
  <si>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</si>
  <si>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</si>
  <si>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</si>
  <si>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</si>
  <si>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</si>
  <si>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</si>
  <si>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</si>
  <si>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</si>
  <si>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</si>
  <si>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</si>
  <si>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</si>
  <si>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</si>
  <si>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</si>
  <si>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</si>
  <si>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</si>
  <si>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</si>
  <si>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</si>
  <si>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</si>
  <si>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</si>
  <si>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</si>
  <si>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</si>
  <si>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</si>
  <si>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</si>
  <si>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</si>
  <si>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</si>
  <si>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</si>
  <si>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</si>
  <si>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</si>
  <si>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</si>
  <si>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</si>
  <si>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</si>
  <si>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</si>
  <si>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</si>
  <si>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</si>
  <si>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</si>
  <si>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</si>
  <si>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</si>
  <si>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</si>
  <si>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</si>
  <si>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</si>
  <si>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</si>
  <si>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</si>
  <si>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</si>
  <si>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</si>
  <si>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</si>
  <si>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</si>
  <si>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</si>
  <si>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</si>
  <si>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</si>
  <si>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</si>
  <si>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</si>
  <si>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</si>
  <si>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</si>
  <si>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</si>
  <si>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</si>
  <si>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</si>
  <si>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</si>
  <si>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</si>
  <si>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</si>
  <si>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</si>
  <si>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</si>
  <si>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</si>
  <si>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</si>
  <si>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</si>
  <si>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</si>
  <si>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</si>
  <si>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</si>
  <si>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</si>
  <si>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</si>
  <si>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</si>
  <si>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</si>
  <si>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</si>
  <si>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</si>
  <si>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</si>
  <si>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</si>
  <si>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</si>
  <si>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</si>
  <si>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</si>
  <si>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</si>
  <si>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</si>
  <si>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</si>
  <si>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</si>
  <si>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</si>
  <si>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</si>
  <si>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</si>
  <si>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</si>
  <si>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</si>
  <si>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</si>
  <si>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</si>
  <si>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</si>
  <si>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</si>
  <si>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</si>
  <si>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</si>
  <si>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</si>
  <si>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</si>
  <si>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</si>
  <si>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</si>
  <si>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</si>
  <si>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</si>
  <si>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</si>
  <si>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</si>
  <si>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</si>
  <si>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</si>
  <si>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</si>
  <si>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</si>
  <si>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</si>
  <si>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</si>
  <si>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</si>
  <si>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</si>
  <si>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</si>
  <si>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</si>
  <si>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</si>
  <si>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</si>
  <si>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</si>
  <si>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</si>
  <si>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</si>
  <si>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</si>
  <si>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</si>
  <si>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</si>
  <si>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</si>
  <si>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</si>
  <si>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</si>
  <si>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</si>
  <si>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</si>
  <si>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</si>
  <si>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</si>
  <si>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</si>
  <si>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</si>
  <si>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</si>
  <si>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</si>
  <si>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</si>
  <si>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</si>
  <si>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</si>
  <si>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</si>
  <si>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</si>
  <si>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</si>
  <si>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</si>
  <si>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</si>
  <si>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</si>
  <si>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</si>
  <si>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</si>
  <si>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</si>
  <si>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</si>
  <si>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</si>
  <si>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</si>
  <si>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</si>
  <si>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</si>
  <si>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</si>
  <si>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</si>
  <si>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</si>
  <si>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</si>
  <si>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</si>
  <si>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</si>
  <si>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</si>
  <si>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</si>
  <si>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</si>
  <si>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</si>
  <si>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</si>
  <si>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</si>
  <si>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</si>
  <si>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</si>
  <si>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</si>
  <si>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</si>
  <si>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</si>
  <si>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</si>
  <si>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</si>
  <si>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</si>
  <si>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</si>
  <si>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</si>
  <si>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</si>
  <si>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</si>
  <si>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</si>
  <si>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</si>
  <si>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</si>
  <si>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</si>
  <si>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</si>
  <si>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</si>
  <si>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</si>
  <si>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</si>
  <si>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</si>
  <si>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</si>
  <si>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</si>
  <si>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</si>
  <si>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</si>
  <si>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</si>
  <si>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</si>
  <si>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</si>
  <si>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</si>
  <si>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</si>
  <si>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</si>
  <si>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</si>
  <si>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</si>
  <si>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</si>
  <si>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</si>
  <si>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</si>
  <si>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</si>
  <si>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</si>
  <si>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</si>
  <si>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</si>
  <si>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</si>
  <si>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</si>
  <si>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</si>
  <si>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</si>
  <si>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</si>
  <si>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</si>
  <si>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</si>
  <si>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</si>
  <si>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</si>
  <si>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</si>
  <si>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</si>
  <si>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</si>
  <si>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</si>
  <si>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</si>
  <si>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</si>
  <si>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</si>
  <si>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</si>
  <si>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</si>
  <si>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</si>
  <si>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</si>
  <si>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</si>
  <si>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</si>
  <si>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</si>
  <si>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</si>
  <si>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</si>
  <si>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</si>
  <si>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</si>
  <si>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</si>
  <si>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</si>
  <si>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</si>
  <si>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</si>
  <si>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</si>
  <si>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</si>
  <si>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</si>
  <si>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</si>
  <si>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</si>
  <si>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</si>
  <si>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</si>
  <si>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</si>
  <si>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</si>
  <si>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</si>
  <si>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</si>
  <si>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</si>
  <si>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</si>
  <si>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</si>
  <si>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</si>
  <si>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</si>
  <si>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</si>
  <si>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</si>
  <si>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</si>
  <si>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</si>
  <si>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</si>
  <si>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</si>
  <si>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</si>
  <si>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</si>
  <si>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</si>
  <si>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</si>
  <si>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</si>
  <si>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</si>
  <si>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</si>
  <si>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</si>
  <si>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</si>
  <si>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</si>
  <si>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</si>
  <si>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</si>
  <si>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</si>
  <si>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</si>
  <si>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</si>
  <si>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</si>
  <si>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</si>
  <si>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</si>
  <si>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</si>
  <si>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</si>
  <si>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</si>
  <si>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</si>
  <si>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</si>
  <si>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</si>
  <si>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</si>
  <si>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</si>
  <si>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</si>
  <si>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</si>
  <si>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</si>
  <si>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</si>
  <si>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</si>
  <si>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</si>
  <si>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</si>
  <si>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</si>
  <si>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</si>
  <si>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</si>
  <si>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</si>
  <si>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</si>
  <si>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</si>
  <si>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</si>
  <si>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</si>
  <si>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</si>
  <si>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</si>
  <si>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</si>
  <si>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</si>
  <si>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</si>
  <si>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</si>
  <si>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</si>
  <si>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</si>
  <si>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</si>
  <si>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</si>
  <si>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</si>
  <si>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</si>
  <si>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</si>
  <si>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</si>
  <si>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</si>
  <si>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</si>
  <si>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</si>
  <si>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</si>
  <si>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</si>
  <si>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</si>
  <si>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</si>
  <si>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</si>
  <si>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</si>
  <si>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</si>
  <si>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</si>
  <si>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</si>
  <si>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</si>
  <si>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</si>
  <si>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</si>
  <si>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</si>
  <si>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</si>
  <si>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</si>
  <si>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</si>
  <si>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</si>
  <si>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</si>
  <si>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</si>
  <si>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</si>
  <si>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</si>
  <si>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</si>
  <si>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</si>
  <si>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</si>
  <si>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</si>
  <si>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</si>
  <si>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</si>
  <si>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</si>
  <si>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</si>
  <si>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</si>
  <si>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</si>
  <si>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</si>
  <si>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</si>
  <si>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</si>
  <si>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</si>
  <si>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</si>
  <si>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</si>
  <si>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</si>
  <si>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</si>
  <si>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</si>
  <si>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</si>
  <si>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</si>
  <si>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</si>
  <si>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</si>
  <si>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</si>
  <si>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</si>
  <si>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</si>
  <si>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</si>
  <si>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</si>
  <si>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</si>
  <si>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</si>
  <si>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</si>
  <si>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</si>
  <si>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</si>
  <si>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</si>
  <si>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</si>
  <si>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</si>
  <si>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</si>
  <si>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</si>
  <si>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</si>
  <si>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</si>
  <si>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</si>
  <si>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</si>
  <si>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</si>
  <si>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</si>
  <si>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</si>
  <si>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</si>
  <si>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</si>
  <si>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</si>
  <si>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</si>
  <si>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</si>
  <si>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</si>
  <si>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</si>
  <si>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</si>
  <si>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</si>
  <si>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</si>
  <si>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</si>
  <si>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</si>
  <si>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</si>
  <si>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</si>
  <si>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</si>
  <si>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</si>
  <si>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</si>
  <si>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</si>
  <si>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</si>
  <si>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</si>
  <si>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</si>
  <si>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</si>
  <si>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</si>
  <si>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</si>
  <si>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</si>
  <si>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</si>
  <si>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</si>
  <si>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</si>
  <si>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</si>
  <si>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</si>
  <si>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</si>
  <si>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</si>
  <si>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</si>
  <si>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</si>
  <si>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</si>
  <si>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</si>
  <si>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</si>
  <si>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</si>
  <si>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</si>
  <si>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</si>
  <si>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</si>
  <si>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</si>
  <si>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</si>
  <si>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</si>
  <si>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</si>
  <si>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</si>
  <si>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</si>
  <si>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</si>
  <si>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</si>
  <si>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</si>
  <si>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</si>
  <si>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</si>
  <si>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</si>
  <si>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</si>
  <si>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</si>
  <si>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</si>
  <si>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</si>
  <si>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</si>
  <si>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</si>
  <si>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</si>
  <si>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</si>
  <si>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</si>
  <si>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</si>
  <si>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</si>
  <si>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</si>
  <si>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</si>
  <si>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</si>
  <si>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</si>
  <si>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</si>
  <si>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</si>
  <si>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</si>
  <si>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</si>
  <si>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</si>
  <si>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</si>
  <si>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</si>
  <si>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</si>
  <si>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</si>
  <si>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</si>
  <si>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</si>
  <si>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</si>
  <si>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</si>
  <si>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</si>
  <si>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</si>
  <si>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</si>
  <si>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</si>
  <si>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</si>
  <si>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</si>
  <si>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</si>
  <si>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</si>
  <si>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</si>
  <si>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</si>
  <si>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</si>
  <si>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</si>
  <si>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</si>
  <si>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</si>
  <si>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</si>
  <si>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</si>
  <si>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</si>
  <si>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</si>
  <si>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</si>
  <si>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</si>
  <si>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</si>
  <si>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</si>
  <si>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</si>
  <si>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</si>
  <si>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</si>
  <si>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</si>
  <si>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</si>
  <si>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</si>
  <si>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</si>
  <si>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</si>
  <si>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</si>
  <si>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</si>
  <si>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</si>
  <si>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</si>
  <si>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</si>
  <si>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</si>
  <si>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</si>
  <si>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</si>
  <si>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</si>
  <si>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</si>
  <si>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</si>
  <si>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</si>
  <si>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</si>
  <si>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</si>
  <si>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</si>
  <si>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</si>
  <si>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</si>
  <si>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</si>
  <si>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</si>
  <si>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</si>
  <si>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</si>
  <si>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</si>
  <si>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</si>
  <si>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</si>
  <si>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</si>
  <si>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</si>
  <si>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</si>
  <si>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</si>
  <si>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</si>
  <si>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</si>
  <si>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</si>
  <si>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</si>
  <si>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</si>
  <si>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</si>
  <si>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</si>
  <si>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</si>
  <si>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</si>
  <si>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</si>
  <si>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</si>
  <si>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</si>
  <si>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</si>
  <si>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</si>
  <si>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</si>
  <si>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</si>
  <si>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</si>
  <si>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</si>
  <si>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</si>
  <si>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</si>
  <si>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</si>
  <si>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</si>
  <si>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</si>
  <si>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</si>
  <si>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</si>
  <si>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</si>
  <si>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</si>
  <si>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</si>
  <si>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</si>
  <si>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</si>
  <si>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</si>
  <si>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</si>
  <si>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</si>
  <si>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</si>
  <si>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</si>
  <si>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</si>
  <si>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</si>
  <si>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</si>
  <si>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</si>
  <si>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</si>
  <si>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</si>
  <si>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</si>
  <si>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</si>
  <si>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</si>
  <si>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</si>
  <si>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</si>
  <si>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</si>
  <si>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</si>
  <si>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</si>
  <si>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</si>
  <si>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</si>
  <si>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</si>
  <si>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</si>
  <si>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</si>
  <si>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</si>
  <si>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</si>
  <si>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</si>
  <si>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</si>
  <si>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</si>
  <si>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</si>
  <si>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</si>
  <si>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</si>
  <si>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</si>
  <si>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</si>
  <si>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</si>
  <si>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</si>
  <si>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</si>
  <si>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</si>
  <si>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</si>
  <si>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</si>
  <si>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</si>
  <si>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</si>
  <si>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</si>
  <si>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</si>
  <si>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</si>
  <si>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</si>
  <si>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</si>
  <si>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</si>
  <si>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</si>
  <si>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</si>
  <si>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</si>
  <si>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</si>
  <si>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</si>
  <si>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</si>
  <si>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</si>
  <si>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</si>
  <si>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</si>
  <si>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</si>
  <si>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</si>
  <si>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</si>
  <si>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</si>
  <si>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</si>
  <si>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</si>
  <si>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</si>
  <si>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</si>
  <si>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</si>
  <si>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</si>
  <si>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</si>
  <si>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</si>
  <si>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</si>
  <si>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</si>
  <si>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</si>
  <si>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</si>
  <si>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</si>
  <si>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</si>
  <si>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</si>
  <si>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</si>
  <si>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</si>
  <si>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</si>
  <si>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</si>
  <si>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</si>
  <si>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</si>
  <si>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</si>
  <si>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</si>
  <si>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</si>
  <si>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</si>
  <si>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</si>
  <si>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</si>
  <si>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</si>
  <si>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</si>
  <si>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</si>
  <si>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</si>
  <si>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</si>
  <si>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</si>
  <si>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</si>
  <si>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</si>
  <si>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</si>
  <si>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</si>
  <si>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</si>
  <si>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</si>
  <si>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</si>
  <si>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</si>
  <si>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</si>
  <si>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</si>
  <si>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</si>
  <si>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</si>
  <si>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</si>
  <si>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</si>
  <si>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</si>
  <si>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</si>
  <si>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</si>
  <si>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</si>
  <si>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</si>
  <si>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</si>
  <si>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</si>
  <si>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</si>
  <si>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</si>
  <si>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</si>
  <si>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</si>
  <si>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</si>
  <si>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</si>
  <si>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</si>
  <si>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</si>
  <si>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</si>
  <si>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</si>
  <si>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</si>
  <si>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</si>
  <si>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</si>
  <si>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</si>
  <si>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</si>
  <si>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</si>
  <si>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</si>
  <si>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</si>
  <si>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</si>
  <si>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</si>
  <si>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</si>
  <si>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</si>
  <si>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</si>
  <si>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</si>
  <si>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</si>
  <si>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</si>
  <si>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</si>
  <si>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</si>
  <si>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</si>
  <si>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</si>
  <si>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</si>
  <si>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</si>
  <si>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</si>
  <si>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</si>
  <si>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</si>
  <si>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</si>
  <si>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</si>
  <si>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</si>
  <si>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</si>
  <si>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</si>
  <si>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</si>
  <si>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</si>
  <si>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</si>
  <si>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</si>
  <si>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</si>
  <si>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</si>
  <si>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</si>
  <si>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</si>
  <si>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</si>
  <si>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</si>
  <si>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</si>
  <si>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</si>
  <si>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</si>
  <si>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</si>
  <si>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</si>
  <si>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</si>
  <si>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</si>
  <si>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</si>
  <si>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</si>
  <si>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</si>
  <si>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</si>
  <si>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</si>
  <si>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</si>
  <si>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</si>
  <si>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</si>
  <si>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</si>
  <si>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</si>
  <si>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</si>
  <si>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</si>
  <si>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</si>
  <si>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</si>
  <si>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</si>
  <si>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</si>
  <si>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</si>
  <si>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</si>
  <si>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</si>
  <si>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</si>
  <si>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</si>
  <si>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</si>
  <si>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</si>
  <si>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</si>
  <si>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</si>
  <si>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</si>
  <si>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</si>
  <si>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</si>
  <si>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</si>
  <si>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</si>
  <si>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</si>
  <si>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</si>
  <si>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</si>
  <si>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</si>
  <si>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</si>
  <si>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</si>
  <si>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</si>
  <si>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</si>
  <si>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</si>
  <si>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</si>
  <si>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</si>
  <si>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</si>
  <si>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</si>
  <si>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</si>
  <si>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</si>
  <si>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</si>
  <si>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</si>
  <si>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</si>
  <si>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</si>
  <si>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</si>
  <si>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</si>
  <si>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</si>
  <si>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</si>
  <si>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</si>
  <si>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</si>
  <si>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</si>
  <si>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</si>
  <si>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</si>
  <si>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</si>
  <si>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</si>
  <si>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</si>
  <si>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</si>
  <si>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</si>
  <si>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</si>
  <si>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</si>
  <si>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</si>
  <si>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</si>
  <si>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</si>
  <si>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</si>
  <si>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</si>
  <si>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</si>
  <si>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</si>
  <si>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</si>
  <si>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</si>
  <si>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</si>
  <si>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</si>
  <si>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</si>
  <si>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</si>
  <si>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</si>
  <si>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</si>
  <si>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</si>
  <si>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</si>
  <si>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</si>
  <si>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</si>
  <si>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</si>
  <si>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</si>
  <si>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</si>
  <si>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</si>
  <si>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</si>
  <si>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</si>
  <si>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</si>
  <si>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</si>
  <si>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</si>
  <si>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</si>
  <si>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</si>
  <si>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</si>
  <si>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</si>
  <si>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</si>
  <si>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</si>
  <si>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</si>
  <si>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</si>
  <si>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</si>
  <si>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</si>
  <si>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</si>
  <si>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</si>
  <si>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</si>
  <si>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</si>
  <si>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</si>
  <si>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</si>
  <si>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</si>
  <si>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</si>
  <si>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</si>
  <si>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</si>
  <si>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</si>
  <si>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</si>
  <si>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</si>
  <si>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</si>
  <si>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</si>
  <si>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</si>
  <si>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</si>
  <si>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</si>
  <si>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</si>
  <si>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</si>
  <si>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</si>
  <si>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</si>
  <si>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</si>
  <si>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</si>
  <si>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</si>
  <si>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</si>
  <si>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</si>
  <si>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</si>
  <si>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</si>
  <si>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</si>
  <si>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</si>
  <si>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</si>
  <si>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</si>
  <si>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</si>
  <si>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</si>
  <si>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</si>
  <si>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</si>
  <si>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</si>
  <si>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</si>
  <si>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</si>
  <si>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</si>
  <si>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</si>
  <si>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</si>
  <si>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</si>
  <si>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</si>
  <si>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</si>
  <si>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</si>
  <si>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</si>
  <si>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</si>
  <si>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</si>
  <si>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</si>
  <si>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</si>
  <si>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</si>
  <si>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</si>
  <si>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</si>
  <si>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</si>
  <si>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</si>
  <si>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</si>
  <si>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</si>
  <si>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</si>
  <si>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</si>
  <si>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</si>
  <si>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</si>
  <si>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</si>
  <si>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</si>
  <si>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</si>
  <si>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</si>
  <si>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</si>
  <si>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</si>
  <si>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</si>
  <si>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</si>
  <si>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</si>
  <si>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</si>
  <si>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</si>
  <si>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</si>
  <si>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</si>
  <si>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</si>
  <si>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</si>
  <si>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</si>
  <si>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</si>
  <si>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</si>
  <si>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</si>
  <si>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</si>
  <si>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</si>
  <si>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</si>
  <si>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</si>
  <si>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</si>
  <si>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</si>
  <si>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</si>
  <si>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</si>
  <si>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</si>
  <si>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</si>
  <si>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</si>
  <si>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</si>
  <si>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</si>
  <si>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</si>
  <si>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</si>
  <si>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</si>
  <si>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</si>
  <si>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</si>
  <si>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</si>
  <si>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</si>
  <si>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</si>
  <si>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</si>
  <si>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</si>
  <si>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</si>
  <si>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</si>
  <si>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</si>
  <si>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</si>
  <si>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</si>
  <si>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</si>
  <si>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</si>
  <si>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</si>
  <si>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</si>
  <si>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</si>
  <si>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</si>
  <si>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</si>
  <si>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</si>
  <si>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</si>
  <si>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</si>
  <si>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</si>
  <si>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</si>
  <si>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</si>
  <si>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</si>
  <si>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</si>
  <si>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</si>
  <si>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</si>
  <si>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</si>
  <si>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</si>
  <si>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</si>
  <si>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</si>
  <si>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</si>
  <si>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</si>
  <si>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</si>
  <si>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</si>
  <si>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</si>
  <si>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</si>
  <si>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</si>
  <si>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</si>
  <si>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</si>
  <si>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</si>
  <si>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</si>
  <si>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</si>
  <si>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</si>
  <si>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</si>
  <si>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</si>
  <si>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</si>
  <si>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</si>
  <si>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</si>
  <si>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</si>
  <si>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</si>
  <si>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</si>
  <si>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</si>
  <si>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</si>
  <si>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</si>
  <si>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</si>
  <si>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</si>
  <si>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</si>
  <si>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</si>
  <si>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</si>
  <si>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</si>
  <si>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</si>
  <si>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</si>
  <si>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</si>
  <si>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</si>
  <si>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</si>
  <si>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</si>
  <si>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</si>
  <si>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</si>
  <si>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</si>
  <si>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</si>
  <si>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</si>
  <si>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</si>
  <si>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</si>
  <si>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</si>
  <si>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</si>
  <si>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</si>
  <si>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</si>
  <si>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</si>
  <si>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</si>
  <si>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</si>
  <si>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</si>
  <si>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</si>
  <si>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</si>
  <si>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</si>
  <si>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</si>
  <si>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</si>
  <si>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</si>
  <si>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</si>
  <si>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</si>
  <si>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</si>
  <si>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</si>
  <si>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</si>
  <si>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</si>
  <si>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</si>
  <si>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</si>
  <si>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</si>
  <si>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</si>
  <si>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</si>
  <si>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</si>
  <si>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</si>
  <si>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</si>
  <si>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</si>
  <si>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</si>
  <si>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</si>
  <si>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</si>
  <si>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</si>
  <si>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</si>
  <si>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</si>
  <si>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</si>
  <si>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</si>
  <si>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</si>
  <si>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</si>
  <si>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</si>
  <si>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</si>
  <si>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</si>
  <si>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</si>
  <si>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</si>
  <si>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</si>
  <si>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</si>
  <si>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</si>
  <si>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</si>
  <si>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</si>
  <si>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</si>
  <si>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</si>
  <si>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</si>
  <si>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</si>
  <si>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</si>
  <si>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</si>
  <si>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</si>
  <si>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</si>
  <si>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</si>
  <si>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</si>
  <si>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</si>
  <si>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</si>
  <si>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</si>
  <si>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</si>
  <si>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</si>
  <si>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</si>
  <si>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</si>
  <si>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</si>
  <si>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</si>
  <si>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</si>
  <si>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</si>
  <si>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</si>
  <si>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</si>
  <si>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</si>
  <si>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</si>
  <si>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</si>
  <si>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</si>
  <si>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</si>
  <si>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</si>
  <si>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</si>
  <si>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</si>
  <si>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</si>
  <si>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</si>
  <si>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</si>
  <si>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</si>
  <si>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</si>
  <si>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</si>
  <si>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</si>
  <si>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</si>
  <si>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</si>
  <si>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</si>
  <si>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</si>
  <si>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</si>
  <si>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</si>
  <si>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</si>
  <si>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</si>
  <si>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</si>
  <si>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</si>
  <si>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</si>
  <si>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</si>
  <si>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</si>
  <si>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</si>
  <si>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</si>
  <si>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</si>
  <si>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</si>
  <si>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</si>
  <si>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</si>
  <si>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</si>
  <si>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</si>
  <si>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</si>
  <si>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</si>
  <si>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</si>
  <si>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</si>
  <si>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</si>
  <si>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</si>
  <si>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</si>
  <si>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</si>
  <si>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</si>
  <si>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</si>
  <si>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</si>
  <si>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</si>
  <si>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</si>
  <si>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</si>
  <si>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</si>
  <si>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</si>
  <si>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</si>
  <si>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</si>
  <si>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</si>
  <si>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</si>
  <si>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</si>
  <si>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</si>
  <si>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</si>
  <si>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</si>
  <si>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</si>
  <si>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</si>
  <si>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</si>
  <si>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</si>
  <si>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</si>
  <si>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</si>
  <si>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</si>
  <si>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</si>
  <si>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</si>
  <si>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</si>
  <si>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</si>
  <si>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</si>
  <si>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</si>
  <si>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</si>
  <si>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</si>
  <si>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</si>
  <si>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</si>
  <si>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</si>
  <si>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</si>
  <si>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</si>
  <si>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</si>
  <si>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</si>
  <si>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</si>
  <si>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</si>
  <si>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</si>
  <si>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</si>
  <si>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</si>
  <si>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</si>
  <si>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</si>
  <si>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</si>
  <si>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</si>
  <si>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</si>
  <si>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</si>
  <si>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</si>
  <si>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</si>
  <si>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</si>
  <si>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</si>
  <si>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</si>
  <si>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</si>
  <si>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</si>
  <si>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</si>
  <si>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</si>
  <si>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</si>
  <si>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</si>
  <si>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</si>
  <si>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</si>
  <si>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</si>
  <si>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</si>
  <si>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</si>
  <si>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</si>
  <si>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</si>
  <si>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</si>
  <si>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</si>
  <si>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</si>
  <si>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</si>
  <si>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</si>
  <si>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</si>
  <si>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</si>
  <si>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</si>
  <si>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</si>
  <si>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</si>
  <si>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</si>
  <si>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</si>
  <si>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</si>
  <si>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</si>
  <si>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</si>
  <si>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</si>
  <si>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</si>
  <si>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</si>
  <si>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</si>
  <si>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</si>
  <si>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</si>
  <si>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</si>
  <si>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</si>
  <si>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</si>
  <si>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</si>
  <si>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</si>
  <si>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</si>
  <si>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</si>
  <si>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</si>
  <si>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</si>
  <si>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</si>
  <si>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</si>
  <si>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</si>
  <si>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</si>
  <si>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</si>
  <si>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</si>
  <si>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</si>
  <si>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</si>
  <si>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</si>
  <si>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</si>
  <si>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</si>
  <si>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</si>
  <si>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</si>
  <si>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</si>
  <si>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</si>
  <si>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</si>
  <si>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</si>
  <si>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</si>
  <si>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</si>
  <si>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</si>
  <si>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</si>
  <si>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</si>
  <si>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</si>
  <si>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</si>
  <si>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</si>
  <si>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</si>
  <si>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</si>
  <si>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</si>
  <si>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</si>
  <si>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</si>
  <si>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</si>
  <si>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</si>
  <si>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</si>
  <si>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</si>
  <si>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</si>
  <si>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</si>
  <si>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</si>
  <si>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</si>
  <si>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</si>
  <si>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</si>
  <si>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</si>
  <si>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</si>
  <si>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</si>
  <si>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</si>
  <si>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</si>
  <si>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</si>
  <si>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</si>
  <si>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</si>
  <si>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</si>
  <si>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</si>
  <si>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</si>
  <si>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</si>
  <si>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</si>
  <si>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</si>
  <si>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</si>
  <si>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</si>
  <si>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</si>
  <si>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</si>
  <si>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</si>
  <si>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</si>
  <si>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</si>
  <si>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</si>
  <si>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</si>
  <si>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</si>
  <si>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</si>
  <si>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</si>
  <si>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</si>
  <si>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</si>
  <si>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</si>
  <si>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</si>
  <si>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</si>
  <si>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</si>
  <si>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</si>
  <si>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</si>
  <si>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</si>
  <si>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</si>
  <si>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</si>
  <si>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</si>
  <si>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</si>
  <si>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</si>
  <si>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</si>
  <si>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</si>
  <si>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</si>
  <si>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</si>
  <si>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</si>
  <si>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</si>
  <si>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</si>
  <si>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</si>
  <si>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</si>
  <si>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</si>
  <si>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</si>
  <si>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</si>
  <si>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</si>
  <si>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</si>
  <si>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</si>
  <si>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</si>
  <si>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</si>
  <si>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</si>
  <si>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</si>
  <si>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</si>
  <si>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</si>
  <si>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</si>
  <si>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</si>
  <si>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</si>
  <si>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</si>
  <si>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</si>
  <si>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</si>
  <si>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</si>
  <si>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</si>
  <si>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</si>
  <si>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</si>
  <si>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</si>
  <si>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</si>
  <si>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</si>
  <si>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</si>
  <si>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</si>
  <si>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</si>
  <si>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</si>
  <si>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</si>
  <si>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</si>
  <si>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</si>
  <si>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</si>
  <si>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</si>
  <si>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</si>
  <si>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</si>
  <si>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</si>
  <si>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</si>
  <si>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</si>
  <si>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</si>
  <si>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</si>
  <si>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</si>
  <si>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</si>
  <si>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</si>
  <si>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</si>
  <si>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</si>
  <si>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</si>
  <si>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</si>
  <si>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</si>
  <si>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</si>
  <si>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</si>
  <si>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</si>
  <si>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</si>
  <si>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</si>
  <si>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</si>
  <si>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</si>
  <si>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</si>
  <si>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</si>
  <si>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</si>
  <si>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</si>
  <si>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</si>
  <si>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</si>
  <si>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</si>
  <si>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</si>
  <si>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</si>
  <si>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</si>
  <si>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</si>
  <si>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</si>
  <si>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</si>
  <si>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</si>
  <si>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</si>
  <si>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</si>
  <si>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</si>
  <si>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</si>
  <si>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</si>
  <si>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</si>
  <si>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</si>
  <si>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</si>
  <si>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</si>
  <si>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</si>
  <si>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</si>
  <si>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</si>
  <si>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</si>
  <si>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</si>
  <si>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</si>
  <si>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</si>
  <si>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</si>
  <si>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</si>
  <si>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</si>
  <si>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</si>
  <si>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</si>
  <si>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</si>
  <si>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</si>
  <si>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</si>
  <si>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</si>
  <si>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</si>
  <si>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</si>
  <si>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</si>
  <si>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</si>
  <si>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</si>
  <si>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</si>
  <si>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</si>
  <si>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</si>
  <si>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</si>
  <si>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</si>
  <si>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</si>
  <si>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</si>
  <si>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</si>
  <si>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</si>
  <si>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</si>
  <si>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</si>
  <si>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</si>
  <si>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</si>
  <si>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</si>
  <si>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</si>
  <si>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</si>
  <si>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</si>
  <si>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</si>
  <si>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</si>
  <si>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</si>
  <si>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</si>
  <si>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</si>
  <si>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</si>
  <si>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</si>
  <si>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</si>
  <si>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</si>
  <si>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</si>
  <si>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</si>
  <si>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</si>
  <si>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</si>
  <si>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</si>
  <si>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</si>
  <si>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</si>
  <si>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</si>
  <si>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</si>
  <si>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</si>
  <si>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</si>
  <si>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</si>
  <si>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</si>
  <si>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</si>
  <si>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</si>
  <si>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</si>
  <si>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</si>
  <si>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</si>
  <si>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</si>
  <si>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</si>
  <si>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</si>
  <si>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</si>
  <si>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</si>
  <si>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</si>
  <si>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</si>
  <si>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</si>
  <si>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</si>
  <si>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</si>
  <si>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</si>
  <si>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</si>
  <si>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</si>
  <si>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</si>
  <si>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</si>
  <si>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</si>
  <si>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</si>
  <si>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</si>
  <si>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</si>
  <si>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</si>
  <si>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</si>
  <si>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</si>
  <si>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</si>
  <si>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</si>
  <si>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</si>
  <si>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</si>
  <si>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</si>
  <si>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</si>
  <si>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</si>
  <si>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</si>
  <si>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</si>
  <si>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</si>
  <si>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</si>
  <si>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</si>
  <si>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</si>
  <si>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</si>
  <si>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</si>
  <si>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</si>
  <si>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</si>
  <si>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</si>
  <si>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</si>
  <si>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</si>
  <si>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</si>
  <si>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</si>
  <si>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</si>
  <si>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</si>
  <si>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</si>
  <si>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</si>
  <si>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</si>
  <si>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</si>
  <si>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</si>
  <si>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</si>
  <si>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</si>
  <si>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</si>
  <si>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</si>
  <si>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</si>
  <si>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</si>
  <si>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</si>
  <si>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</si>
  <si>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</si>
  <si>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</si>
  <si>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</si>
  <si>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</si>
  <si>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</si>
  <si>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</si>
  <si>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</si>
  <si>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</si>
  <si>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</si>
  <si>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</si>
  <si>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</si>
  <si>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</si>
  <si>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</si>
  <si>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</si>
  <si>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</si>
  <si>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</si>
  <si>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</si>
  <si>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</si>
  <si>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</si>
  <si>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</si>
  <si>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</si>
  <si>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</si>
  <si>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</si>
  <si>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</si>
  <si>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</si>
  <si>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</si>
  <si>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</si>
  <si>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</si>
  <si>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</si>
  <si>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</si>
  <si>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</si>
  <si>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</si>
  <si>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</si>
  <si>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</si>
  <si>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</si>
  <si>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</si>
  <si>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</si>
  <si>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</si>
  <si>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</si>
  <si>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</si>
  <si>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</si>
  <si>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</si>
  <si>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</si>
  <si>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</si>
  <si>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</si>
  <si>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</si>
  <si>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</si>
  <si>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</si>
  <si>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</si>
  <si>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</si>
  <si>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</si>
  <si>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</si>
  <si>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</si>
  <si>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</si>
  <si>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</si>
  <si>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</si>
  <si>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</si>
  <si>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</si>
  <si>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</si>
  <si>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</si>
  <si>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</si>
  <si>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</si>
  <si>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</si>
  <si>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</si>
  <si>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</si>
  <si>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</si>
  <si>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</si>
  <si>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</si>
  <si>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</si>
  <si>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</si>
  <si>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</si>
  <si>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</si>
  <si>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</si>
  <si>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</si>
  <si>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</si>
  <si>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</si>
  <si>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</si>
  <si>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</si>
  <si>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</si>
  <si>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</si>
  <si>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</si>
  <si>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</si>
  <si>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</si>
  <si>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</si>
  <si>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</si>
  <si>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</si>
  <si>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</si>
  <si>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</si>
  <si>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</si>
  <si>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</si>
  <si>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</si>
  <si>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</si>
  <si>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</si>
  <si>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</si>
  <si>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</si>
  <si>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</si>
  <si>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</si>
  <si>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</si>
  <si>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</si>
  <si>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</si>
  <si>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</si>
  <si>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</si>
  <si>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</si>
  <si>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</si>
  <si>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</si>
  <si>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</si>
  <si>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</si>
  <si>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</si>
  <si>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</si>
  <si>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</si>
  <si>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</si>
  <si>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</si>
  <si>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</si>
  <si>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</si>
  <si>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</si>
  <si>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</si>
  <si>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</si>
  <si>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</si>
  <si>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</si>
  <si>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</si>
  <si>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</si>
  <si>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</si>
  <si>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</si>
  <si>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</si>
  <si>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</si>
  <si>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</si>
  <si>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</si>
  <si>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</si>
  <si>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</si>
  <si>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</si>
  <si>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</si>
  <si>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</si>
  <si>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</si>
  <si>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</si>
  <si>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</si>
  <si>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</si>
  <si>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</si>
  <si>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</si>
  <si>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</si>
  <si>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</si>
  <si>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</si>
  <si>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</si>
  <si>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</si>
  <si>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</si>
  <si>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</si>
  <si>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</si>
  <si>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</si>
  <si>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</si>
  <si>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</si>
  <si>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</si>
  <si>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</si>
  <si>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</si>
  <si>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</si>
  <si>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</si>
  <si>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</si>
  <si>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</si>
  <si>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</si>
  <si>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</si>
  <si>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</si>
  <si>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</si>
  <si>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</si>
  <si>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</si>
  <si>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</si>
  <si>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</si>
  <si>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</si>
  <si>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</si>
  <si>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</si>
  <si>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</si>
  <si>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</si>
  <si>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</si>
  <si>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</si>
  <si>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</si>
  <si>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</si>
  <si>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</si>
  <si>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</si>
  <si>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</si>
  <si>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</si>
  <si>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</si>
  <si>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</si>
  <si>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</si>
  <si>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</si>
  <si>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</si>
  <si>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</si>
  <si>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</si>
  <si>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</si>
  <si>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</si>
  <si>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</si>
  <si>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</si>
  <si>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</si>
  <si>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</si>
  <si>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</si>
  <si>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</si>
  <si>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</si>
  <si>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</si>
  <si>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</si>
  <si>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</si>
  <si>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</si>
  <si>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</si>
  <si>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</si>
  <si>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</si>
  <si>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</si>
  <si>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</si>
  <si>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</si>
  <si>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</si>
  <si>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</si>
  <si>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</si>
  <si>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</si>
  <si>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</si>
  <si>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</si>
  <si>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</si>
  <si>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</si>
  <si>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</si>
  <si>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</si>
  <si>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</si>
  <si>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</si>
  <si>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</si>
  <si>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</si>
  <si>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</si>
  <si>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</si>
  <si>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</si>
  <si>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</si>
  <si>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</si>
  <si>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</si>
  <si>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</si>
  <si>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</si>
  <si>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</si>
  <si>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</si>
  <si>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</si>
  <si>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</si>
  <si>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</si>
  <si>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</si>
  <si>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</si>
  <si>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</si>
  <si>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</si>
  <si>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</si>
  <si>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</si>
  <si>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</si>
  <si>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</si>
  <si>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</si>
  <si>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</si>
  <si>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</si>
  <si>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</si>
  <si>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</si>
  <si>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</si>
  <si>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</si>
  <si>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</si>
  <si>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</si>
  <si>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</si>
  <si>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</si>
  <si>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</si>
  <si>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</si>
  <si>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</si>
  <si>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</si>
  <si>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</si>
  <si>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</si>
  <si>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</si>
  <si>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</si>
  <si>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</si>
  <si>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</si>
  <si>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</si>
  <si>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</si>
  <si>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</si>
  <si>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</si>
  <si>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</si>
  <si>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</si>
  <si>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</si>
  <si>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</si>
  <si>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</si>
  <si>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</si>
  <si>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</si>
  <si>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</si>
  <si>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</si>
  <si>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</si>
  <si>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</si>
  <si>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</si>
  <si>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</si>
  <si>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</si>
  <si>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</si>
  <si>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</si>
  <si>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</si>
  <si>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</si>
  <si>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</si>
  <si>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</si>
  <si>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</si>
  <si>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</si>
  <si>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</si>
  <si>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</si>
  <si>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</si>
  <si>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</si>
  <si>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</si>
  <si>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</si>
  <si>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</si>
  <si>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</si>
  <si>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</si>
  <si>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</si>
  <si>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</si>
  <si>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</si>
  <si>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</si>
  <si>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</si>
  <si>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</si>
  <si>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</si>
  <si>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</si>
  <si>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</si>
  <si>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</si>
  <si>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</si>
  <si>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</si>
  <si>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</si>
  <si>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</si>
  <si>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</si>
  <si>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</si>
  <si>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</si>
  <si>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</si>
  <si>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</si>
  <si>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</si>
  <si>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</si>
  <si>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</si>
  <si>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</si>
  <si>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</si>
  <si>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</si>
  <si>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</si>
  <si>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</si>
  <si>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</si>
  <si>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</si>
  <si>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</si>
  <si>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</si>
  <si>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</si>
  <si>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</si>
  <si>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</si>
  <si>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</si>
  <si>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</si>
  <si>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</si>
  <si>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</si>
  <si>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</si>
  <si>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</si>
  <si>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</si>
  <si>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</si>
  <si>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</si>
  <si>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</si>
  <si>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</si>
  <si>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</si>
  <si>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</si>
  <si>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</si>
  <si>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</si>
  <si>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</si>
  <si>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</si>
  <si>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</si>
  <si>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</si>
  <si>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</si>
  <si>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</si>
  <si>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</si>
  <si>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</si>
  <si>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</si>
  <si>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</si>
  <si>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</si>
  <si>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</si>
  <si>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</si>
  <si>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</si>
  <si>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</si>
  <si>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</si>
  <si>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</si>
  <si>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</si>
  <si>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</si>
  <si>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</si>
  <si>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</si>
  <si>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</si>
  <si>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</si>
  <si>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</si>
  <si>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</si>
  <si>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</si>
  <si>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</si>
  <si>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</si>
  <si>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</si>
  <si>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</si>
  <si>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</si>
  <si>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</si>
  <si>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</si>
  <si>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</si>
  <si>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</si>
  <si>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</si>
  <si>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</si>
  <si>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</si>
  <si>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</si>
  <si>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</si>
  <si>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</si>
  <si>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</si>
  <si>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</si>
  <si>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</si>
  <si>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</si>
  <si>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</si>
  <si>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</si>
  <si>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</si>
  <si>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</si>
  <si>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</si>
  <si>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</si>
  <si>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</si>
  <si>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</si>
  <si>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</si>
  <si>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</si>
  <si>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</si>
  <si>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</si>
  <si>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</si>
  <si>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</si>
  <si>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</si>
  <si>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</si>
  <si>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</si>
  <si>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</si>
  <si>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</si>
  <si>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</si>
  <si>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</si>
  <si>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</si>
  <si>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</si>
  <si>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</si>
  <si>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</si>
  <si>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</si>
  <si>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</si>
  <si>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</si>
  <si>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</si>
  <si>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</si>
  <si>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</si>
  <si>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</si>
  <si>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</si>
  <si>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</si>
  <si>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</si>
  <si>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</si>
  <si>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</si>
  <si>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</si>
  <si>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</si>
  <si>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</si>
  <si>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</si>
  <si>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</si>
  <si>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</si>
  <si>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</si>
  <si>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</si>
  <si>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</si>
  <si>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</si>
  <si>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</si>
  <si>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</si>
  <si>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</si>
  <si>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</si>
  <si>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</si>
  <si>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</si>
  <si>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</si>
  <si>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</si>
  <si>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</si>
  <si>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</si>
  <si>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</si>
  <si>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</si>
  <si>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</si>
  <si>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</si>
  <si>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</si>
  <si>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</si>
  <si>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</si>
  <si>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</si>
  <si>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</si>
  <si>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</si>
  <si>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</si>
  <si>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</si>
  <si>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</si>
  <si>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</si>
  <si>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</si>
  <si>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</si>
  <si>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</si>
  <si>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</si>
  <si>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</si>
  <si>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</si>
  <si>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</si>
  <si>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</si>
  <si>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</si>
  <si>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</si>
  <si>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</si>
  <si>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</si>
  <si>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</si>
  <si>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</si>
  <si>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</si>
  <si>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</si>
  <si>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</si>
  <si>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</si>
  <si>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</si>
  <si>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</si>
  <si>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</si>
  <si>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</si>
  <si>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</si>
  <si>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</si>
  <si>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</si>
  <si>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</si>
  <si>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</si>
  <si>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</si>
  <si>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</si>
  <si>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</si>
  <si>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</si>
  <si>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</si>
  <si>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</si>
  <si>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</si>
  <si>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</si>
  <si>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</si>
  <si>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</si>
  <si>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</si>
  <si>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</si>
  <si>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</si>
  <si>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</si>
  <si>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</si>
  <si>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</si>
  <si>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</si>
  <si>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</si>
  <si>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</si>
  <si>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</si>
  <si>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</si>
  <si>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</si>
  <si>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</si>
  <si>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</si>
  <si>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</si>
  <si>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</si>
  <si>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</si>
  <si>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</si>
  <si>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</si>
  <si>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</si>
  <si>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</si>
  <si>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</si>
  <si>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</si>
  <si>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</si>
  <si>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</si>
  <si>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</si>
  <si>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</si>
  <si>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</si>
  <si>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</si>
  <si>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</si>
  <si>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</si>
  <si>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</si>
  <si>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</si>
  <si>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</si>
  <si>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</si>
  <si>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</si>
  <si>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</si>
  <si>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</si>
  <si>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</si>
  <si>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</si>
  <si>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</si>
  <si>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</si>
  <si>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</si>
  <si>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</si>
  <si>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</si>
  <si>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</si>
  <si>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</si>
  <si>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</si>
  <si>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</si>
  <si>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</si>
  <si>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</si>
  <si>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</si>
  <si>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</si>
  <si>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</si>
  <si>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</si>
  <si>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</si>
  <si>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</si>
  <si>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</si>
  <si>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</si>
  <si>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</si>
  <si>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</si>
  <si>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</si>
  <si>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</si>
  <si>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</si>
  <si>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</si>
  <si>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</si>
  <si>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</si>
  <si>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</si>
  <si>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</si>
  <si>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</si>
  <si>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</si>
  <si>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</si>
  <si>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</si>
  <si>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</si>
  <si>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</si>
  <si>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</si>
  <si>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</si>
  <si>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</si>
  <si>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</si>
  <si>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</si>
  <si>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</si>
  <si>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</si>
  <si>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</si>
  <si>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</si>
  <si>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</si>
  <si>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</si>
  <si>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</si>
  <si>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</si>
  <si>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</si>
  <si>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</si>
  <si>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</si>
  <si>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</si>
  <si>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</si>
  <si>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</si>
  <si>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</si>
  <si>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</si>
  <si>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</si>
  <si>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</si>
  <si>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</si>
  <si>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</si>
  <si>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</si>
  <si>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</si>
  <si>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</si>
  <si>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</si>
  <si>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</si>
  <si>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</si>
  <si>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</si>
  <si>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</si>
  <si>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</si>
  <si>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</si>
  <si>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</si>
  <si>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</si>
  <si>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</si>
  <si>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</si>
  <si>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</si>
  <si>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</si>
  <si>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</si>
  <si>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</si>
  <si>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</si>
  <si>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</si>
  <si>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</si>
  <si>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</si>
  <si>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</si>
  <si>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</si>
  <si>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</si>
  <si>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</si>
  <si>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</si>
  <si>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</si>
  <si>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</si>
  <si>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</si>
  <si>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</si>
  <si>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</si>
  <si>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</si>
  <si>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</si>
  <si>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</si>
  <si>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</si>
  <si>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</si>
  <si>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</si>
  <si>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</si>
  <si>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</si>
  <si>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</si>
  <si>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</si>
  <si>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</si>
  <si>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</si>
  <si>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</si>
  <si>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</si>
  <si>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</si>
  <si>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</si>
  <si>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</si>
  <si>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</si>
  <si>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</si>
  <si>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</si>
  <si>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</si>
  <si>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</si>
  <si>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</si>
  <si>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</si>
  <si>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</si>
  <si>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</si>
  <si>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</si>
  <si>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</si>
  <si>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</si>
  <si>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</si>
  <si>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</si>
  <si>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</si>
  <si>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</si>
  <si>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</si>
  <si>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</si>
  <si>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</si>
  <si>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</si>
  <si>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</si>
  <si>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</si>
  <si>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</si>
  <si>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</si>
  <si>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</si>
  <si>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</si>
  <si>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</si>
  <si>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</si>
  <si>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</si>
  <si>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</si>
  <si>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</si>
  <si>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</si>
  <si>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</si>
  <si>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</si>
  <si>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</si>
  <si>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</si>
  <si>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</si>
  <si>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</si>
  <si>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</si>
  <si>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</si>
  <si>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</si>
  <si>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</si>
  <si>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</si>
  <si>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</si>
  <si>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</si>
  <si>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</si>
  <si>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</si>
  <si>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</si>
  <si>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</si>
  <si>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</si>
  <si>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</si>
  <si>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</si>
  <si>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</si>
  <si>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</si>
  <si>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</si>
  <si>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</si>
  <si>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</si>
  <si>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</si>
  <si>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</si>
  <si>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</si>
  <si>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</si>
  <si>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</si>
  <si>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</si>
  <si>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</si>
  <si>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</si>
  <si>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</si>
  <si>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</si>
  <si>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</si>
  <si>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</si>
  <si>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</si>
  <si>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</si>
  <si>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</si>
  <si>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</si>
  <si>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</si>
  <si>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</si>
  <si>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</si>
  <si>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</si>
  <si>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</si>
  <si>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</si>
  <si>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</si>
  <si>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</si>
  <si>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</si>
  <si>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</si>
  <si>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</si>
  <si>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</si>
  <si>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</si>
  <si>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</si>
  <si>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</si>
  <si>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</si>
  <si>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</si>
  <si>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</si>
  <si>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</si>
  <si>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</si>
  <si>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</si>
  <si>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</si>
  <si>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</si>
  <si>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</si>
  <si>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</si>
  <si>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</si>
  <si>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</si>
  <si>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</si>
  <si>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</si>
  <si>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</si>
  <si>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</si>
  <si>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</si>
  <si>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</si>
  <si>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</si>
  <si>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</si>
  <si>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</si>
  <si>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</si>
  <si>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</si>
  <si>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</si>
  <si>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</si>
  <si>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</si>
  <si>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</si>
  <si>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</si>
  <si>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</si>
  <si>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</si>
  <si>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</si>
  <si>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</si>
  <si>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</si>
  <si>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</si>
  <si>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</si>
  <si>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</si>
  <si>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</si>
  <si>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</si>
  <si>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</si>
  <si>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</si>
  <si>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</si>
  <si>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</si>
  <si>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</si>
  <si>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</si>
  <si>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</si>
  <si>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</si>
  <si>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</si>
  <si>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</si>
  <si>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</si>
  <si>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</si>
  <si>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</si>
  <si>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</si>
  <si>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</si>
  <si>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</si>
  <si>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</si>
  <si>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</si>
  <si>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</si>
  <si>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</si>
  <si>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</si>
  <si>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</si>
  <si>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</si>
  <si>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</si>
  <si>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</si>
  <si>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</si>
  <si>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</si>
  <si>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</si>
  <si>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</si>
  <si>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</si>
  <si>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</si>
  <si>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</si>
  <si>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</si>
  <si>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</si>
  <si>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</si>
  <si>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</si>
  <si>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</si>
  <si>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</si>
  <si>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</si>
  <si>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</si>
  <si>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</si>
  <si>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</si>
  <si>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</si>
  <si>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</si>
  <si>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</si>
  <si>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</si>
  <si>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</si>
  <si>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</si>
  <si>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</si>
  <si>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</si>
  <si>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</si>
  <si>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</si>
  <si>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</si>
  <si>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</si>
  <si>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</si>
  <si>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</si>
  <si>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</si>
  <si>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</si>
  <si>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</si>
  <si>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</si>
  <si>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</si>
  <si>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</si>
  <si>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</si>
  <si>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</si>
  <si>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</si>
  <si>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</si>
  <si>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</si>
  <si>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</si>
  <si>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</si>
  <si>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</si>
  <si>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</si>
  <si>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</si>
  <si>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</si>
  <si>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</si>
  <si>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</si>
  <si>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</si>
  <si>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</si>
  <si>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</si>
  <si>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</si>
  <si>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</si>
  <si>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</si>
  <si>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</si>
  <si>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</si>
  <si>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</si>
  <si>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</si>
  <si>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</si>
  <si>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</si>
  <si>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</si>
  <si>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</si>
  <si>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</si>
  <si>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</si>
  <si>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</si>
  <si>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</si>
  <si>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</si>
  <si>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</si>
  <si>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</si>
  <si>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</si>
  <si>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</si>
  <si>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</si>
  <si>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</si>
  <si>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</si>
  <si>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</si>
  <si>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</si>
  <si>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</si>
  <si>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</si>
  <si>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</si>
  <si>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</si>
  <si>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</si>
  <si>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</si>
  <si>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</si>
  <si>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</si>
  <si>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</si>
  <si>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</si>
  <si>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</si>
  <si>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</si>
  <si>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</si>
  <si>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</si>
  <si>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</si>
  <si>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</si>
  <si>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</si>
  <si>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</si>
  <si>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</si>
  <si>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</si>
  <si>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</si>
  <si>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</si>
  <si>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</si>
  <si>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</si>
  <si>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</si>
  <si>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</si>
  <si>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</si>
  <si>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</si>
  <si>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</si>
  <si>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</si>
  <si>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</si>
  <si>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</si>
  <si>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</si>
  <si>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</si>
  <si>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</si>
  <si>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</si>
  <si>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</si>
  <si>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</si>
  <si>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</si>
  <si>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</si>
  <si>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</si>
  <si>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</si>
  <si>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</si>
  <si>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</si>
  <si>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</si>
  <si>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</si>
  <si>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</si>
  <si>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</si>
  <si>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</si>
  <si>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</si>
  <si>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</si>
  <si>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</si>
  <si>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</si>
  <si>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</si>
  <si>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</si>
  <si>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</si>
  <si>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</si>
  <si>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</si>
  <si>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</si>
  <si>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</si>
  <si>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</si>
  <si>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</si>
  <si>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</si>
  <si>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</si>
  <si>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</si>
  <si>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</si>
  <si>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</si>
  <si>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</si>
  <si>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</si>
  <si>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</si>
  <si>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</si>
  <si>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</si>
  <si>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</si>
  <si>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</si>
  <si>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</si>
  <si>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</si>
  <si>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</si>
  <si>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</si>
  <si>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</si>
  <si>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</si>
  <si>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</si>
  <si>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</si>
  <si>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</si>
  <si>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</si>
  <si>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</si>
  <si>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</si>
  <si>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</si>
  <si>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</si>
  <si>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</si>
  <si>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</si>
  <si>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</si>
  <si>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</si>
  <si>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</si>
  <si>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</si>
  <si>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</si>
  <si>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</si>
  <si>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</si>
  <si>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</si>
  <si>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</si>
  <si>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</si>
  <si>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</si>
  <si>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</si>
  <si>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</si>
  <si>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</si>
  <si>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</si>
  <si>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</si>
  <si>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</si>
  <si>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</si>
  <si>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</si>
  <si>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</si>
  <si>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</si>
  <si>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</si>
  <si>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</si>
  <si>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</si>
  <si>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</si>
  <si>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</si>
  <si>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</si>
  <si>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</si>
  <si>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</si>
  <si>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</si>
  <si>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</si>
  <si>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</si>
  <si>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</si>
  <si>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</si>
  <si>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</si>
  <si>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</si>
  <si>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</si>
  <si>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</si>
  <si>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</si>
  <si>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</si>
  <si>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</si>
  <si>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</si>
  <si>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</si>
  <si>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</si>
  <si>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</si>
  <si>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</si>
  <si>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</si>
  <si>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</si>
  <si>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</si>
  <si>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</si>
  <si>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</si>
  <si>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</si>
  <si>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</si>
  <si>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</si>
  <si>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</si>
  <si>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</si>
  <si>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</si>
  <si>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</si>
  <si>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</si>
  <si>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</si>
  <si>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</si>
  <si>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</si>
  <si>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</si>
  <si>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</si>
  <si>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</si>
  <si>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</si>
  <si>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</si>
  <si>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</si>
  <si>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</si>
  <si>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</si>
  <si>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</si>
  <si>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</si>
  <si>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</si>
  <si>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</si>
  <si>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</si>
  <si>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</si>
  <si>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</si>
  <si>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</si>
  <si>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</si>
  <si>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</si>
  <si>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</si>
  <si>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</si>
  <si>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</si>
  <si>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</si>
  <si>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</si>
  <si>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</si>
  <si>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</si>
  <si>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</si>
  <si>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</si>
  <si>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</si>
  <si>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</si>
  <si>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</si>
  <si>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</si>
  <si>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</si>
  <si>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</si>
  <si>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</si>
  <si>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</si>
  <si>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</si>
  <si>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</si>
  <si>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</si>
  <si>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</si>
  <si>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</si>
  <si>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</si>
  <si>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</si>
  <si>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</si>
  <si>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</si>
  <si>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</si>
  <si>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</si>
  <si>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</si>
  <si>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</si>
  <si>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</si>
  <si>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</si>
  <si>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</si>
  <si>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</si>
  <si>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</si>
  <si>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</si>
  <si>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</si>
  <si>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</si>
  <si>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</si>
  <si>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</si>
  <si>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</si>
  <si>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</si>
  <si>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</si>
  <si>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</si>
  <si>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</si>
  <si>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</si>
  <si>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</si>
  <si>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</si>
  <si>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</si>
  <si>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</si>
  <si>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</si>
  <si>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</si>
  <si>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</si>
  <si>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</si>
  <si>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</si>
  <si>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</si>
  <si>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</si>
  <si>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</si>
  <si>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</si>
  <si>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</si>
  <si>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</si>
  <si>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</si>
  <si>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</si>
  <si>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</si>
  <si>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</si>
  <si>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</si>
  <si>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</si>
  <si>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</si>
  <si>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</si>
  <si>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</si>
  <si>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</si>
  <si>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</si>
  <si>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</si>
  <si>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</si>
  <si>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</si>
  <si>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</si>
  <si>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</si>
  <si>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</si>
  <si>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</si>
  <si>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</si>
  <si>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</si>
  <si>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</si>
  <si>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</si>
  <si>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</si>
  <si>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</si>
  <si>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</si>
  <si>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</si>
  <si>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</si>
  <si>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</si>
  <si>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</si>
  <si>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</si>
  <si>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</si>
  <si>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</si>
  <si>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</si>
  <si>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</si>
  <si>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</si>
  <si>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</si>
  <si>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</si>
  <si>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</si>
  <si>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</si>
  <si>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</si>
  <si>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</si>
  <si>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</si>
  <si>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</si>
  <si>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</si>
  <si>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</si>
  <si>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</si>
  <si>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</si>
  <si>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</si>
  <si>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</si>
  <si>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</si>
  <si>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</si>
  <si>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</si>
  <si>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</si>
  <si>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</si>
  <si>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</si>
  <si>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</si>
  <si>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</si>
  <si>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</si>
  <si>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</si>
  <si>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</si>
  <si>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</si>
  <si>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</si>
  <si>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</si>
  <si>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</si>
  <si>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</si>
  <si>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</si>
  <si>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</si>
  <si>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</si>
  <si>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</si>
  <si>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</si>
  <si>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</si>
  <si>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</si>
  <si>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</si>
  <si>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</si>
  <si>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</si>
  <si>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</si>
  <si>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</si>
  <si>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</si>
  <si>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</si>
  <si>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</si>
  <si>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</si>
  <si>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</si>
  <si>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</si>
  <si>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</si>
  <si>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</si>
  <si>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</si>
  <si>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</si>
  <si>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</si>
  <si>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</si>
  <si>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</si>
  <si>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</si>
  <si>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</si>
  <si>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</si>
  <si>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</si>
  <si>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</si>
  <si>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</si>
  <si>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</si>
  <si>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</si>
  <si>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</si>
  <si>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</si>
  <si>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</si>
  <si>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</si>
  <si>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</si>
  <si>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</si>
  <si>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</si>
  <si>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</si>
  <si>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</si>
  <si>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</si>
  <si>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</si>
  <si>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</si>
  <si>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</si>
  <si>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</si>
  <si>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</si>
  <si>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</si>
  <si>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</si>
  <si>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</si>
  <si>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</si>
  <si>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</si>
  <si>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</si>
  <si>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</si>
  <si>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</si>
  <si>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</si>
  <si>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</si>
  <si>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</si>
  <si>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</si>
  <si>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</si>
  <si>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</si>
  <si>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</si>
  <si>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</si>
  <si>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</si>
  <si>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</si>
  <si>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</si>
  <si>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</si>
  <si>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</si>
  <si>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</si>
  <si>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</si>
  <si>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</si>
  <si>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</si>
  <si>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</si>
  <si>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</si>
  <si>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</si>
  <si>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</si>
  <si>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</si>
  <si>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</si>
  <si>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</si>
  <si>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</si>
  <si>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</si>
  <si>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</si>
  <si>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</si>
  <si>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</si>
  <si>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</si>
  <si>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</si>
  <si>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</si>
  <si>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</si>
  <si>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</si>
  <si>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</si>
  <si>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</si>
  <si>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</si>
  <si>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</si>
  <si>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</si>
  <si>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</si>
  <si>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</si>
  <si>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</si>
  <si>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</si>
  <si>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</si>
  <si>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</si>
  <si>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</si>
  <si>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</si>
  <si>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</si>
  <si>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</si>
  <si>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</si>
  <si>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</si>
  <si>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</si>
  <si>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</si>
  <si>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</si>
  <si>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</si>
  <si>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</si>
  <si>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</si>
  <si>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</si>
  <si>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</si>
  <si>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</si>
  <si>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</si>
  <si>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</si>
  <si>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</si>
  <si>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</si>
  <si>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</si>
  <si>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</si>
  <si>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</si>
  <si>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</si>
  <si>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</si>
  <si>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</si>
  <si>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</si>
  <si>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</si>
  <si>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</si>
  <si>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</si>
  <si>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</si>
  <si>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</si>
  <si>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</si>
  <si>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</si>
  <si>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</si>
  <si>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</si>
  <si>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</si>
  <si>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</si>
  <si>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</si>
  <si>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</si>
  <si>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</si>
  <si>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</si>
  <si>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</si>
  <si>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</si>
  <si>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</si>
  <si>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</si>
  <si>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</si>
  <si>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</si>
  <si>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</si>
  <si>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</si>
  <si>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</si>
  <si>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</si>
  <si>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</si>
  <si>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</si>
  <si>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</si>
  <si>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</si>
  <si>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</si>
  <si>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</si>
  <si>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</si>
  <si>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</si>
  <si>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</si>
  <si>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</si>
  <si>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</si>
  <si>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</si>
  <si>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</si>
  <si>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</si>
  <si>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</si>
  <si>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</si>
  <si>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</si>
  <si>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</si>
  <si>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</si>
  <si>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</si>
  <si>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</si>
  <si>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</si>
  <si>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</si>
  <si>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</si>
  <si>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</si>
  <si>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</si>
  <si>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</si>
  <si>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</si>
  <si>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</si>
  <si>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</si>
  <si>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</si>
  <si>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</si>
  <si>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</si>
  <si>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</si>
  <si>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</si>
  <si>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</si>
  <si>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</si>
  <si>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</si>
  <si>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</si>
  <si>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</si>
  <si>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</si>
  <si>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</si>
  <si>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</si>
  <si>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</si>
  <si>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</si>
  <si>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</si>
  <si>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</si>
  <si>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</si>
  <si>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</si>
  <si>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</si>
  <si>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</si>
  <si>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</si>
  <si>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</si>
  <si>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</si>
  <si>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</si>
  <si>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</si>
  <si>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</si>
  <si>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</si>
  <si>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</si>
  <si>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</si>
  <si>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</si>
  <si>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</si>
  <si>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</si>
  <si>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</si>
  <si>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</si>
  <si>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</si>
  <si>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</si>
  <si>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</si>
  <si>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</si>
  <si>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</si>
  <si>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</si>
  <si>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</si>
  <si>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</si>
  <si>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</si>
  <si>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</si>
  <si>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</si>
  <si>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</si>
  <si>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</si>
  <si>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</si>
  <si>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</si>
  <si>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</si>
  <si>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</si>
  <si>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</si>
  <si>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</si>
  <si>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</si>
  <si>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</si>
  <si>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</si>
  <si>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</si>
  <si>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</si>
  <si>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</si>
  <si>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</si>
  <si>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</si>
  <si>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</si>
  <si>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</si>
  <si>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</si>
  <si>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</si>
  <si>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</si>
  <si>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</si>
  <si>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</si>
  <si>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</si>
  <si>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</si>
  <si>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</si>
  <si>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</si>
  <si>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</si>
  <si>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</si>
  <si>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</si>
  <si>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</si>
  <si>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</si>
  <si>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</si>
  <si>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</si>
  <si>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</si>
  <si>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</si>
  <si>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</si>
  <si>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</si>
  <si>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</si>
  <si>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</si>
  <si>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</si>
  <si>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</si>
  <si>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</si>
  <si>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</si>
  <si>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</si>
  <si>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</si>
  <si>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</si>
  <si>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</si>
  <si>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</si>
  <si>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</si>
  <si>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</si>
  <si>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</si>
  <si>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</si>
  <si>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</si>
  <si>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</si>
  <si>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</si>
  <si>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</si>
  <si>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</si>
  <si>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</si>
  <si>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</si>
  <si>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</si>
  <si>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</si>
  <si>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</si>
  <si>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</si>
  <si>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</si>
  <si>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</si>
  <si>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</si>
  <si>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</si>
  <si>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</si>
  <si>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</si>
  <si>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</si>
  <si>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</si>
  <si>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</si>
  <si>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</si>
  <si>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</si>
  <si>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</si>
  <si>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</si>
  <si>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</si>
  <si>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</si>
  <si>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</si>
  <si>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</si>
  <si>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</si>
  <si>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</si>
  <si>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</si>
  <si>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</si>
  <si>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</si>
  <si>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</si>
  <si>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</si>
  <si>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</si>
  <si>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</si>
  <si>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</si>
  <si>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</si>
  <si>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</si>
  <si>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</si>
  <si>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</si>
  <si>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</si>
  <si>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</si>
  <si>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</si>
  <si>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</si>
  <si>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</si>
  <si>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</si>
  <si>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</si>
  <si>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</si>
  <si>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</si>
  <si>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</si>
  <si>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</si>
  <si>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</si>
  <si>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</si>
  <si>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</si>
  <si>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</si>
  <si>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</si>
  <si>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</si>
  <si>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</si>
  <si>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</si>
  <si>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</si>
  <si>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</si>
  <si>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</si>
  <si>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</si>
  <si>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</si>
  <si>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</si>
  <si>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</si>
  <si>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</si>
  <si>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</si>
  <si>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</si>
  <si>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</si>
  <si>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</si>
  <si>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</si>
  <si>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</si>
  <si>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</si>
  <si>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</si>
  <si>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</si>
  <si>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</si>
  <si>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</si>
  <si>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</si>
  <si>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</si>
  <si>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</si>
  <si>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</si>
  <si>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</si>
  <si>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</si>
  <si>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</si>
  <si>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</si>
  <si>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</si>
  <si>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</si>
  <si>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</si>
  <si>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</si>
  <si>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</si>
  <si>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</si>
  <si>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</si>
  <si>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</si>
  <si>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</si>
  <si>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</si>
  <si>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</si>
  <si>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</si>
  <si>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</si>
  <si>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</si>
  <si>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</si>
  <si>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</si>
  <si>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</si>
  <si>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</si>
  <si>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</si>
  <si>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</si>
  <si>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</si>
  <si>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</si>
  <si>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</si>
  <si>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</si>
  <si>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</si>
  <si>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</si>
  <si>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</si>
  <si>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</si>
  <si>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</si>
  <si>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</si>
  <si>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</si>
  <si>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</si>
  <si>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</si>
  <si>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</si>
  <si>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</si>
  <si>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</si>
  <si>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</si>
  <si>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</si>
  <si>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</si>
  <si>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</si>
  <si>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</si>
  <si>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</si>
  <si>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</si>
  <si>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</si>
  <si>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</si>
  <si>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</si>
  <si>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</si>
  <si>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</si>
  <si>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</si>
  <si>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</si>
  <si>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</si>
  <si>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</si>
  <si>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</si>
  <si>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</si>
  <si>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</si>
  <si>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</si>
  <si>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</si>
  <si>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</si>
  <si>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</si>
  <si>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</si>
  <si>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</si>
  <si>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</si>
  <si>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</si>
  <si>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</si>
  <si>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</si>
  <si>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</si>
  <si>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</si>
  <si>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</si>
  <si>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</si>
  <si>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</si>
  <si>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</si>
  <si>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</si>
  <si>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</si>
  <si>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</si>
  <si>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</si>
  <si>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</si>
  <si>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</si>
  <si>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</si>
  <si>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</si>
  <si>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</si>
  <si>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</si>
  <si>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</si>
  <si>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</si>
  <si>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</si>
  <si>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</si>
  <si>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</si>
  <si>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</si>
  <si>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</si>
  <si>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</si>
  <si>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</si>
  <si>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</si>
  <si>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</si>
  <si>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</si>
  <si>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</si>
  <si>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</si>
  <si>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</si>
  <si>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</si>
  <si>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</si>
  <si>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</si>
  <si>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</si>
  <si>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</si>
  <si>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</si>
  <si>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</si>
  <si>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</si>
  <si>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</si>
  <si>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</si>
  <si>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</si>
  <si>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</si>
  <si>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</si>
  <si>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</si>
  <si>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</si>
  <si>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</si>
  <si>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</si>
  <si>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</si>
  <si>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</si>
  <si>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</si>
  <si>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</si>
  <si>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</si>
  <si>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</si>
  <si>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</si>
  <si>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</si>
  <si>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</si>
  <si>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</si>
  <si>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</si>
  <si>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</si>
  <si>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</si>
  <si>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</si>
  <si>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</si>
  <si>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</si>
  <si>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</si>
  <si>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</si>
  <si>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</si>
  <si>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</si>
  <si>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</si>
  <si>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</si>
  <si>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</si>
  <si>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</si>
  <si>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</si>
  <si>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</si>
  <si>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</si>
  <si>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</si>
  <si>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</si>
  <si>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</si>
  <si>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</si>
  <si>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</si>
  <si>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</si>
  <si>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</si>
  <si>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</si>
  <si>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</si>
  <si>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</si>
  <si>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</si>
  <si>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</si>
  <si>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</si>
  <si>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</si>
  <si>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</si>
  <si>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</si>
  <si>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</si>
  <si>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</si>
  <si>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</si>
  <si>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</si>
  <si>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</si>
  <si>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</si>
  <si>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</si>
  <si>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</si>
  <si>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</si>
  <si>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</si>
  <si>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</si>
  <si>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</si>
  <si>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</si>
  <si>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</si>
  <si>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</si>
  <si>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</si>
  <si>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</si>
  <si>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</si>
  <si>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</si>
  <si>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</si>
  <si>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</si>
  <si>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</si>
  <si>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</si>
  <si>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</si>
  <si>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</si>
  <si>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</si>
  <si>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</si>
  <si>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</si>
  <si>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</si>
  <si>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</si>
  <si>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</si>
  <si>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</si>
  <si>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</si>
  <si>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</si>
  <si>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</si>
  <si>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</si>
  <si>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</si>
  <si>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</si>
  <si>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</si>
  <si>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</si>
  <si>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</si>
  <si>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</si>
  <si>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</si>
  <si>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</si>
  <si>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</si>
  <si>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</si>
  <si>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</si>
  <si>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</si>
  <si>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</si>
  <si>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</si>
  <si>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</si>
  <si>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</si>
  <si>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</si>
  <si>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</si>
  <si>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</si>
  <si>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</si>
  <si>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</si>
  <si>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</si>
  <si>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</si>
  <si>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</si>
  <si>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</si>
  <si>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</si>
  <si>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</si>
  <si>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</si>
  <si>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</si>
  <si>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</si>
  <si>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</si>
  <si>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</si>
  <si>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</si>
  <si>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</si>
  <si>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</si>
  <si>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</si>
  <si>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</si>
  <si>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</si>
  <si>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</si>
  <si>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</si>
  <si>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</si>
  <si>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</si>
  <si>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</si>
  <si>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</si>
  <si>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</si>
  <si>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</si>
  <si>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</si>
  <si>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</si>
  <si>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</si>
  <si>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</si>
  <si>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</si>
  <si>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</si>
  <si>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</si>
  <si>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</si>
  <si>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</si>
  <si>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</si>
  <si>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</si>
  <si>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</si>
  <si>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</si>
  <si>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</si>
  <si>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</si>
  <si>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</si>
  <si>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</si>
  <si>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</si>
  <si>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</si>
  <si>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</si>
  <si>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</si>
  <si>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</si>
  <si>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</si>
  <si>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</si>
  <si>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</si>
  <si>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</si>
  <si>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</si>
  <si>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</si>
  <si>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</si>
  <si>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</si>
  <si>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</si>
  <si>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</si>
  <si>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</si>
  <si>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</si>
  <si>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</si>
  <si>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</si>
  <si>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</si>
  <si>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</si>
  <si>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</si>
  <si>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</si>
  <si>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</si>
  <si>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</si>
  <si>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</si>
  <si>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</si>
  <si>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</si>
  <si>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</si>
  <si>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</si>
  <si>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</si>
  <si>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</si>
  <si>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</si>
  <si>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</si>
  <si>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</si>
  <si>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</si>
  <si>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</si>
  <si>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</si>
  <si>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</si>
  <si>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</si>
  <si>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</si>
  <si>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</si>
  <si>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</si>
  <si>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</si>
  <si>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</si>
  <si>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</si>
  <si>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</si>
  <si>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</si>
  <si>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</si>
  <si>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</si>
  <si>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</si>
  <si>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</si>
  <si>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</si>
  <si>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</si>
  <si>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</si>
  <si>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</si>
  <si>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</si>
  <si>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</si>
  <si>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</si>
  <si>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</si>
  <si>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</si>
  <si>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</si>
  <si>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</si>
  <si>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</si>
  <si>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</si>
  <si>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</si>
  <si>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</si>
  <si>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</si>
  <si>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</si>
  <si>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</si>
  <si>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</si>
  <si>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</si>
  <si>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</si>
  <si>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</si>
  <si>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</si>
  <si>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</si>
  <si>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</si>
  <si>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</si>
  <si>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</si>
  <si>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</si>
  <si>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</si>
  <si>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</si>
  <si>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</si>
  <si>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</si>
  <si>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</si>
  <si>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</si>
  <si>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</si>
  <si>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</si>
  <si>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</si>
  <si>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</si>
  <si>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</si>
  <si>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</si>
  <si>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</si>
  <si>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</si>
  <si>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</si>
  <si>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</si>
  <si>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</si>
  <si>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</si>
  <si>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</si>
  <si>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</si>
  <si>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</si>
  <si>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</si>
  <si>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</si>
  <si>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</si>
  <si>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</si>
  <si>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</si>
  <si>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</si>
  <si>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</si>
  <si>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</si>
  <si>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</si>
  <si>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</si>
  <si>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</si>
  <si>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</si>
  <si>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</si>
  <si>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</si>
  <si>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</si>
  <si>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</si>
  <si>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</si>
  <si>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</si>
  <si>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</si>
  <si>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</si>
  <si>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</si>
  <si>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</si>
  <si>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</si>
  <si>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</si>
  <si>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</si>
  <si>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</si>
  <si>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</si>
  <si>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</si>
  <si>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</si>
  <si>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</si>
  <si>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</si>
  <si>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</si>
  <si>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</si>
  <si>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</si>
  <si>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</si>
  <si>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</si>
  <si>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</si>
  <si>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</si>
  <si>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</si>
  <si>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</si>
  <si>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</si>
  <si>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</si>
  <si>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</si>
  <si>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</si>
  <si>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</si>
  <si>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</si>
  <si>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</si>
  <si>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</si>
  <si>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</si>
  <si>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</si>
  <si>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</si>
  <si>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</si>
  <si>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</si>
  <si>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</si>
  <si>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</si>
  <si>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</si>
  <si>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</si>
  <si>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</si>
  <si>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</si>
  <si>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</si>
  <si>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</si>
  <si>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</si>
  <si>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</si>
  <si>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</si>
  <si>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</si>
  <si>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</si>
  <si>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</si>
  <si>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</si>
  <si>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</si>
  <si>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</si>
  <si>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</si>
  <si>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</si>
  <si>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</si>
  <si>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</si>
  <si>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</si>
  <si>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</si>
  <si>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</si>
  <si>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</si>
  <si>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</si>
  <si>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</si>
  <si>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</si>
  <si>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</si>
  <si>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</si>
  <si>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</si>
  <si>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</si>
  <si>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</si>
  <si>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</si>
  <si>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</si>
  <si>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</si>
  <si>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</si>
  <si>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</si>
  <si>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</si>
  <si>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</si>
  <si>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</si>
  <si>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</si>
  <si>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</si>
  <si>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</si>
  <si>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</si>
  <si>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</si>
  <si>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</si>
  <si>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</si>
  <si>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</si>
  <si>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</si>
  <si>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</si>
  <si>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</si>
  <si>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</si>
  <si>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</si>
  <si>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</si>
  <si>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</si>
  <si>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</si>
  <si>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</si>
  <si>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</si>
  <si>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</si>
  <si>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</si>
  <si>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</si>
  <si>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</si>
  <si>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</si>
  <si>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</si>
  <si>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</si>
  <si>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</si>
  <si>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</si>
  <si>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</si>
  <si>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</si>
  <si>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</si>
  <si>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</si>
  <si>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</si>
  <si>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</si>
  <si>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</si>
  <si>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</si>
  <si>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</si>
  <si>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</si>
  <si>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</si>
  <si>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</si>
  <si>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</si>
  <si>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</si>
  <si>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</si>
  <si>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</si>
  <si>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</si>
  <si>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</si>
  <si>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</si>
  <si>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</si>
  <si>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</si>
  <si>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</si>
  <si>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</si>
  <si>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</si>
  <si>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</si>
  <si>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</si>
  <si>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</si>
  <si>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</si>
  <si>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</si>
  <si>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</si>
  <si>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</si>
  <si>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</si>
  <si>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</si>
  <si>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</si>
  <si>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</si>
  <si>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</si>
  <si>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</si>
  <si>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</si>
  <si>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</si>
  <si>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</si>
  <si>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</si>
  <si>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</si>
  <si>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</si>
  <si>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</si>
  <si>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</si>
  <si>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</si>
  <si>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</si>
  <si>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</si>
  <si>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</si>
  <si>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</si>
  <si>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</si>
  <si>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</si>
  <si>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</si>
  <si>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</si>
  <si>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</si>
  <si>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</si>
  <si>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</si>
  <si>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</si>
  <si>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</si>
  <si>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</si>
  <si>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</si>
  <si>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</si>
  <si>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</si>
  <si>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</si>
  <si>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</si>
  <si>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</si>
  <si>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</si>
  <si>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</si>
  <si>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</si>
  <si>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</si>
  <si>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</si>
  <si>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</si>
  <si>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</si>
  <si>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</si>
  <si>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</si>
  <si>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</si>
  <si>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</si>
  <si>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</si>
  <si>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</si>
  <si>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</si>
  <si>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</si>
  <si>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</si>
  <si>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</si>
  <si>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</si>
  <si>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</si>
  <si>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</si>
  <si>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</si>
  <si>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</si>
  <si>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</si>
  <si>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</si>
  <si>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</si>
  <si>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</si>
  <si>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</si>
  <si>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</si>
  <si>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</si>
  <si>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</si>
  <si>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</si>
  <si>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</si>
  <si>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</si>
  <si>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</si>
  <si>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</si>
  <si>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</si>
  <si>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</si>
  <si>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</si>
  <si>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</si>
  <si>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</si>
  <si>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</si>
  <si>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</si>
  <si>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</si>
  <si>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</si>
  <si>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</si>
  <si>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</si>
  <si>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</si>
  <si>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</si>
  <si>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</si>
  <si>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</si>
  <si>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</si>
  <si>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</si>
  <si>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</si>
  <si>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</si>
  <si>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</si>
  <si>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</si>
  <si>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</si>
  <si>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</si>
  <si>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</si>
  <si>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</si>
  <si>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</si>
  <si>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</si>
  <si>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</si>
  <si>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</si>
  <si>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</si>
  <si>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</si>
  <si>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</si>
  <si>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</si>
  <si>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</si>
  <si>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</si>
  <si>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</si>
  <si>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</si>
  <si>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</si>
  <si>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</si>
  <si>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</si>
  <si>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</si>
  <si>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</si>
  <si>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</si>
  <si>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</si>
  <si>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</si>
  <si>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</si>
  <si>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</si>
  <si>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</si>
  <si>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</si>
  <si>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</si>
  <si>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</si>
  <si>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</si>
  <si>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</si>
  <si>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</si>
  <si>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</si>
  <si>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</si>
  <si>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</si>
  <si>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</si>
  <si>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</si>
  <si>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</si>
  <si>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</si>
  <si>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</si>
  <si>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</si>
  <si>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</si>
  <si>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</si>
  <si>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</si>
  <si>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</si>
  <si>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</si>
  <si>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</si>
  <si>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</si>
  <si>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</si>
  <si>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</si>
  <si>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</si>
  <si>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</si>
  <si>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</si>
  <si>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</si>
  <si>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</si>
  <si>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</si>
  <si>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</si>
  <si>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</si>
  <si>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</si>
  <si>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</si>
  <si>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</si>
  <si>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</si>
  <si>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</si>
  <si>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</si>
  <si>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</si>
  <si>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</si>
  <si>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</si>
  <si>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</si>
  <si>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</si>
  <si>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</si>
  <si>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</si>
  <si>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</si>
  <si>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</si>
  <si>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</si>
  <si>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</si>
  <si>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</si>
  <si>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</si>
  <si>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</si>
  <si>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</si>
  <si>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</si>
  <si>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</si>
  <si>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</si>
  <si>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</si>
  <si>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</si>
  <si>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</si>
  <si>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</si>
  <si>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</si>
  <si>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</si>
  <si>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</si>
  <si>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</si>
  <si>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</si>
  <si>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</si>
  <si>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</si>
  <si>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</si>
  <si>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</si>
  <si>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</si>
  <si>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</si>
  <si>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</si>
  <si>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</si>
  <si>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</si>
  <si>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</si>
  <si>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</si>
  <si>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</si>
  <si>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</si>
  <si>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</si>
  <si>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</si>
  <si>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</si>
  <si>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</si>
  <si>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</si>
  <si>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</si>
  <si>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</si>
  <si>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</si>
  <si>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</si>
  <si>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</si>
  <si>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</si>
  <si>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</si>
  <si>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</si>
  <si>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</si>
  <si>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</si>
  <si>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</si>
  <si>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</si>
  <si>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</si>
  <si>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</si>
  <si>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</si>
  <si>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</si>
  <si>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</si>
  <si>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</si>
  <si>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</si>
  <si>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</si>
  <si>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</si>
  <si>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</si>
  <si>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</si>
  <si>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</si>
  <si>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</si>
  <si>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</si>
  <si>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</si>
  <si>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</si>
  <si>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</si>
  <si>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</si>
  <si>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</si>
  <si>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</si>
  <si>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</si>
  <si>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</si>
  <si>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</si>
  <si>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</si>
  <si>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</si>
  <si>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</si>
  <si>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</si>
  <si>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</si>
  <si>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</si>
  <si>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</si>
  <si>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</si>
  <si>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</si>
  <si>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</si>
  <si>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</si>
  <si>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</si>
  <si>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</si>
  <si>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</si>
  <si>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</si>
  <si>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</si>
  <si>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</si>
  <si>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</si>
  <si>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</si>
  <si>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</si>
  <si>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</si>
  <si>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</si>
  <si>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</si>
  <si>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</si>
  <si>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</si>
  <si>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</si>
  <si>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</si>
  <si>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</si>
  <si>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</si>
  <si>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</si>
  <si>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</si>
  <si>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</si>
  <si>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</si>
  <si>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</si>
  <si>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</si>
  <si>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</si>
  <si>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</si>
  <si>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</si>
  <si>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</si>
  <si>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</si>
  <si>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</si>
  <si>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</si>
  <si>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</si>
  <si>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</si>
  <si>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</si>
  <si>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</si>
  <si>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</si>
  <si>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</si>
  <si>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</si>
  <si>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</si>
  <si>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</si>
  <si>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</si>
  <si>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</si>
  <si>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</si>
  <si>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</si>
  <si>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</si>
  <si>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</si>
  <si>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</si>
  <si>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</si>
  <si>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</si>
  <si>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</si>
  <si>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</si>
  <si>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</si>
  <si>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</si>
  <si>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</si>
  <si>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</si>
  <si>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</si>
  <si>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</si>
  <si>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</si>
  <si>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</si>
  <si>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</si>
  <si>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</si>
  <si>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</si>
  <si>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</si>
  <si>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</si>
  <si>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</si>
  <si>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</si>
  <si>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</si>
  <si>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</si>
  <si>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</si>
  <si>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</si>
  <si>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</si>
  <si>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</si>
  <si>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</si>
  <si>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</si>
  <si>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</si>
  <si>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</si>
  <si>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</si>
  <si>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</si>
  <si>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</si>
  <si>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</si>
  <si>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</si>
  <si>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</si>
  <si>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</si>
  <si>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</si>
  <si>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</si>
  <si>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</si>
  <si>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</si>
  <si>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</si>
  <si>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</si>
  <si>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</si>
  <si>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</si>
  <si>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</si>
  <si>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</si>
  <si>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</si>
  <si>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</si>
  <si>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</si>
  <si>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</si>
  <si>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</si>
  <si>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</si>
  <si>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</si>
  <si>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</si>
  <si>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</si>
  <si>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</si>
  <si>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</si>
  <si>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</si>
  <si>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</si>
  <si>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</si>
  <si>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</si>
  <si>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</si>
  <si>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</si>
  <si>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</si>
  <si>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</si>
  <si>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</si>
  <si>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</si>
  <si>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</si>
  <si>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</si>
  <si>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</si>
  <si>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</si>
  <si>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</si>
  <si>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</si>
  <si>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</si>
  <si>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</si>
  <si>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</si>
  <si>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</si>
  <si>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</si>
  <si>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</si>
  <si>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</si>
  <si>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</si>
  <si>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</si>
  <si>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</si>
  <si>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</si>
  <si>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</si>
  <si>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</si>
  <si>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</si>
  <si>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</si>
  <si>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</si>
  <si>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</si>
  <si>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</si>
  <si>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</si>
  <si>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</si>
  <si>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</si>
  <si>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</si>
  <si>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</si>
  <si>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</si>
  <si>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</si>
  <si>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</si>
  <si>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</si>
  <si>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</si>
  <si>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</si>
  <si>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</si>
  <si>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</si>
  <si>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</si>
  <si>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</si>
  <si>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</si>
  <si>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</si>
  <si>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</si>
  <si>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</si>
  <si>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</si>
  <si>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</si>
  <si>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</si>
  <si>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</si>
  <si>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</si>
  <si>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</si>
  <si>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</si>
  <si>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</si>
  <si>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</si>
  <si>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</si>
  <si>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</si>
  <si>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</si>
  <si>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</si>
  <si>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</si>
  <si>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</si>
  <si>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</si>
  <si>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</si>
  <si>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</si>
  <si>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</si>
  <si>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</si>
  <si>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</si>
  <si>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</si>
  <si>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</si>
  <si>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</si>
  <si>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</si>
  <si>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</si>
  <si>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</si>
  <si>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</si>
  <si>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</si>
  <si>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</si>
  <si>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</si>
  <si>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</si>
  <si>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</si>
  <si>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</si>
  <si>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</si>
  <si>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</si>
  <si>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</si>
  <si>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</si>
  <si>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</si>
  <si>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</si>
  <si>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</si>
  <si>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</si>
  <si>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</si>
  <si>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</si>
  <si>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</si>
  <si>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</si>
  <si>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</si>
  <si>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</si>
  <si>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</si>
  <si>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</si>
  <si>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</si>
  <si>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</si>
  <si>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</si>
  <si>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</si>
  <si>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</si>
  <si>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</si>
  <si>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</si>
  <si>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</si>
  <si>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</si>
  <si>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</si>
  <si>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</si>
  <si>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</si>
  <si>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</si>
  <si>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</si>
  <si>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</si>
  <si>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</si>
  <si>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</si>
  <si>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</si>
  <si>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</si>
  <si>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</si>
  <si>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</si>
  <si>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</si>
  <si>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</si>
  <si>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</si>
  <si>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</si>
  <si>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</si>
  <si>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</si>
  <si>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</si>
  <si>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</si>
  <si>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</si>
  <si>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</si>
  <si>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</si>
  <si>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</si>
  <si>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</si>
  <si>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</si>
  <si>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</si>
  <si>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</si>
  <si>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</si>
  <si>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</si>
  <si>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</si>
  <si>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</si>
  <si>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</si>
  <si>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</si>
  <si>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</si>
  <si>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</si>
  <si>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</si>
  <si>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</si>
  <si>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</si>
  <si>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</si>
  <si>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</si>
  <si>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</si>
  <si>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</si>
  <si>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</si>
  <si>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</si>
  <si>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</si>
  <si>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</si>
  <si>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</si>
  <si>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</si>
  <si>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</si>
  <si>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</si>
  <si>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</si>
  <si>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</si>
  <si>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</si>
  <si>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</si>
  <si>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</si>
  <si>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</si>
  <si>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</si>
  <si>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</si>
  <si>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</si>
  <si>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</si>
  <si>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</si>
  <si>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</si>
  <si>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</si>
  <si>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</si>
  <si>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</si>
  <si>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</si>
  <si>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</si>
  <si>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</si>
  <si>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</si>
  <si>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</si>
  <si>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</si>
  <si>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</si>
  <si>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</si>
  <si>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</si>
  <si>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</si>
  <si>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</si>
  <si>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</si>
  <si>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</si>
  <si>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</si>
  <si>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</si>
  <si>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</si>
  <si>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</si>
  <si>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</si>
  <si>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</si>
  <si>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</si>
  <si>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</si>
  <si>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</si>
  <si>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</si>
  <si>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</si>
  <si>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</si>
  <si>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</si>
  <si>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</si>
  <si>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</si>
  <si>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</si>
  <si>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</si>
  <si>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</si>
  <si>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</si>
  <si>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</si>
  <si>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</si>
  <si>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</si>
  <si>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</si>
  <si>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</si>
  <si>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</si>
  <si>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</si>
  <si>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</si>
  <si>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</si>
  <si>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</si>
  <si>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</si>
  <si>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</si>
  <si>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</si>
  <si>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</si>
  <si>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</si>
  <si>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</si>
  <si>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</si>
  <si>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</si>
  <si>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</si>
  <si>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</si>
  <si>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</si>
  <si>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</si>
  <si>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</si>
  <si>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</si>
  <si>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</si>
  <si>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</si>
  <si>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</si>
  <si>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</si>
  <si>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</si>
  <si>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</si>
  <si>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</si>
  <si>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</si>
  <si>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</si>
  <si>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</si>
  <si>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</si>
  <si>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</si>
  <si>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</si>
  <si>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</si>
  <si>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</si>
  <si>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</si>
  <si>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</si>
  <si>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</si>
  <si>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</si>
  <si>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</si>
  <si>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</si>
  <si>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</si>
  <si>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</si>
  <si>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</si>
  <si>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</si>
  <si>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</si>
  <si>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</si>
  <si>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</si>
  <si>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</si>
  <si>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</si>
  <si>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</si>
  <si>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</si>
  <si>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</si>
  <si>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</si>
  <si>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</si>
  <si>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</si>
  <si>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</si>
  <si>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</si>
  <si>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</si>
  <si>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</si>
  <si>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</si>
  <si>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</si>
  <si>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</si>
  <si>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</si>
  <si>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</si>
  <si>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</si>
  <si>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</si>
  <si>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</si>
  <si>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</si>
  <si>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</si>
  <si>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</si>
  <si>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</si>
  <si>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</si>
  <si>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</si>
  <si>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</si>
  <si>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</si>
  <si>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</si>
  <si>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</si>
  <si>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</si>
  <si>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</si>
  <si>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</si>
  <si>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</si>
  <si>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</si>
  <si>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</si>
  <si>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</si>
  <si>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</si>
  <si>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</si>
  <si>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</si>
  <si>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</si>
  <si>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</si>
  <si>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</si>
  <si>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</si>
  <si>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</si>
  <si>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</si>
  <si>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</si>
  <si>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</si>
  <si>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</si>
  <si>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</si>
  <si>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</si>
  <si>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</si>
  <si>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</si>
  <si>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</si>
  <si>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</si>
  <si>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</si>
  <si>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</si>
  <si>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</si>
  <si>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</si>
  <si>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</si>
  <si>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</si>
  <si>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</si>
  <si>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</si>
  <si>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</si>
  <si>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</si>
  <si>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</si>
  <si>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</si>
  <si>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</si>
  <si>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</si>
  <si>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</si>
  <si>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</si>
  <si>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</si>
  <si>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</si>
  <si>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</si>
  <si>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</si>
  <si>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</si>
  <si>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</si>
  <si>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</si>
  <si>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</si>
  <si>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</si>
  <si>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</si>
  <si>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</si>
  <si>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</si>
  <si>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</si>
  <si>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</si>
  <si>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</si>
  <si>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</si>
  <si>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</si>
  <si>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</si>
  <si>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</si>
  <si>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</si>
  <si>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</si>
  <si>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</si>
  <si>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</si>
  <si>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</si>
  <si>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</si>
  <si>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</si>
  <si>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</si>
  <si>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</si>
  <si>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</si>
  <si>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</si>
  <si>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</si>
  <si>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</si>
  <si>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</si>
  <si>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</si>
  <si>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</si>
  <si>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</si>
  <si>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</si>
  <si>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</si>
  <si>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</si>
  <si>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</si>
  <si>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</si>
  <si>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</si>
  <si>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</si>
  <si>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</si>
  <si>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</si>
  <si>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</si>
  <si>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</si>
  <si>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</si>
  <si>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</si>
  <si>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</si>
  <si>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</si>
  <si>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</si>
  <si>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</si>
  <si>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</si>
  <si>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</si>
  <si>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</si>
  <si>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</si>
  <si>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</si>
  <si>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</si>
  <si>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</si>
  <si>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</si>
  <si>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</si>
  <si>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</si>
  <si>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</si>
  <si>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</si>
  <si>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</si>
  <si>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</si>
  <si>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</si>
  <si>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</si>
  <si>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</si>
  <si>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</si>
  <si>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</si>
  <si>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</si>
  <si>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</si>
  <si>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</si>
  <si>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</si>
  <si>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</si>
  <si>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</si>
  <si>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</si>
  <si>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</si>
  <si>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</si>
  <si>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</si>
  <si>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</si>
  <si>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</si>
  <si>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</si>
  <si>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</si>
  <si>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</si>
  <si>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</si>
  <si>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</si>
  <si>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</si>
  <si>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</si>
  <si>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</si>
  <si>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</si>
  <si>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</si>
  <si>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</si>
  <si>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</si>
  <si>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</si>
  <si>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</si>
  <si>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</si>
  <si>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</si>
  <si>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</si>
  <si>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</si>
  <si>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</si>
  <si>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</si>
  <si>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</si>
  <si>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</si>
  <si>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</si>
  <si>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</si>
  <si>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</si>
  <si>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</si>
  <si>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</si>
  <si>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</si>
  <si>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</si>
  <si>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</si>
  <si>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</si>
  <si>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</si>
  <si>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</si>
  <si>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</si>
  <si>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</si>
  <si>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</si>
  <si>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</si>
  <si>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</si>
  <si>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</si>
  <si>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</si>
  <si>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</si>
  <si>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</si>
  <si>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</si>
  <si>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</si>
  <si>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</si>
  <si>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</si>
  <si>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</si>
  <si>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</si>
  <si>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</si>
  <si>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</si>
  <si>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</si>
  <si>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</si>
  <si>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</si>
  <si>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</si>
  <si>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</si>
  <si>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</si>
  <si>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</si>
  <si>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</si>
  <si>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</si>
  <si>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</si>
  <si>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</si>
  <si>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</si>
  <si>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</si>
  <si>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</si>
  <si>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</si>
  <si>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</si>
  <si>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</si>
  <si>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</si>
  <si>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</si>
  <si>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</si>
  <si>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</si>
  <si>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</si>
  <si>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</si>
  <si>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</si>
  <si>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</si>
  <si>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</si>
  <si>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</si>
  <si>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</si>
  <si>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</si>
  <si>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</si>
  <si>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</si>
  <si>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</si>
  <si>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</si>
  <si>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</si>
  <si>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</si>
  <si>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</si>
  <si>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</si>
  <si>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</si>
  <si>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</si>
  <si>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</si>
  <si>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</si>
  <si>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</si>
  <si>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</si>
  <si>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</si>
  <si>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</si>
  <si>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</si>
  <si>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</si>
  <si>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</si>
  <si>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</si>
  <si>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</si>
  <si>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</si>
  <si>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</si>
  <si>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</si>
  <si>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</si>
  <si>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</si>
  <si>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</si>
  <si>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</si>
  <si>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</si>
  <si>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</si>
  <si>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</si>
  <si>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</si>
  <si>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</si>
  <si>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</si>
  <si>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</si>
  <si>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</si>
  <si>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</si>
  <si>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</si>
  <si>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</si>
  <si>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</si>
  <si>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</si>
  <si>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</si>
  <si>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</si>
  <si>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</si>
  <si>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</si>
  <si>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</si>
  <si>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</si>
  <si>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</si>
  <si>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</si>
  <si>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</si>
  <si>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</si>
  <si>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</si>
  <si>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</si>
  <si>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</si>
  <si>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</si>
  <si>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</si>
  <si>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</si>
  <si>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</si>
  <si>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</si>
  <si>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</si>
  <si>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</si>
  <si>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</si>
  <si>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</si>
  <si>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</si>
  <si>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</si>
  <si>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</si>
  <si>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</si>
  <si>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</si>
  <si>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</si>
  <si>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</si>
  <si>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</si>
  <si>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</si>
  <si>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</si>
  <si>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</si>
  <si>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</si>
  <si>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</si>
  <si>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</si>
  <si>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</si>
  <si>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</si>
  <si>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</si>
  <si>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</si>
  <si>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</si>
  <si>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</si>
  <si>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</si>
  <si>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</si>
  <si>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</si>
  <si>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</si>
  <si>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</si>
  <si>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</si>
  <si>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</si>
  <si>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</si>
  <si>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</si>
  <si>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</si>
  <si>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</si>
  <si>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</si>
  <si>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</si>
  <si>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</si>
  <si>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</si>
  <si>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</si>
  <si>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</si>
  <si>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</si>
  <si>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</si>
  <si>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</si>
  <si>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</si>
  <si>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</si>
  <si>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</si>
  <si>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</si>
  <si>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</si>
  <si>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</si>
  <si>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</si>
  <si>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</si>
  <si>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</si>
  <si>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</si>
  <si>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</si>
  <si>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</si>
  <si>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</si>
  <si>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</si>
  <si>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</si>
  <si>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</si>
  <si>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</si>
  <si>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</si>
  <si>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</si>
  <si>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</si>
  <si>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</si>
  <si>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</si>
  <si>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</si>
  <si>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</si>
  <si>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</si>
  <si>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</si>
  <si>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</si>
  <si>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</si>
  <si>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</si>
  <si>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</si>
  <si>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</si>
  <si>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</si>
  <si>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</si>
  <si>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</si>
  <si>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</si>
  <si>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</si>
  <si>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</si>
  <si>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</si>
  <si>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</si>
  <si>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</si>
  <si>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</si>
  <si>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</si>
  <si>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</si>
  <si>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</si>
  <si>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</si>
  <si>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</si>
  <si>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</si>
  <si>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</si>
  <si>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</si>
  <si>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</si>
  <si>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</si>
  <si>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</si>
  <si>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</si>
  <si>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</si>
  <si>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</si>
  <si>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</si>
  <si>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</si>
  <si>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</si>
  <si>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</si>
  <si>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</si>
  <si>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</si>
  <si>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</si>
  <si>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</si>
  <si>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</si>
  <si>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</si>
  <si>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</si>
  <si>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</si>
  <si>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</si>
  <si>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</si>
  <si>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</si>
  <si>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</si>
  <si>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</si>
  <si>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</si>
  <si>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</si>
  <si>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</si>
  <si>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</si>
  <si>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</si>
  <si>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</si>
  <si>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</si>
  <si>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</si>
  <si>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</si>
  <si>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</si>
  <si>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</si>
  <si>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</si>
  <si>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</si>
  <si>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</si>
  <si>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</si>
  <si>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</si>
  <si>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</si>
  <si>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</si>
  <si>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</si>
  <si>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</si>
  <si>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</si>
  <si>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</si>
  <si>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</si>
  <si>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</si>
  <si>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</si>
  <si>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</si>
  <si>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</si>
  <si>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</si>
  <si>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</si>
  <si>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</si>
  <si>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</si>
  <si>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</si>
  <si>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</si>
  <si>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</si>
  <si>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</si>
  <si>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</si>
  <si>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</si>
  <si>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</si>
  <si>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</si>
  <si>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</si>
  <si>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</si>
  <si>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</si>
  <si>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</si>
  <si>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</si>
  <si>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</si>
  <si>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</si>
  <si>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</si>
  <si>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</si>
  <si>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</si>
  <si>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</si>
  <si>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</si>
  <si>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</si>
  <si>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</si>
  <si>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</si>
  <si>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</si>
  <si>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</si>
  <si>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</si>
  <si>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</si>
  <si>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</si>
  <si>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</si>
  <si>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</si>
  <si>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</si>
  <si>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</si>
  <si>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</si>
  <si>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</si>
  <si>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</si>
  <si>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</si>
  <si>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</si>
  <si>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</si>
  <si>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</si>
  <si>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</si>
  <si>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</si>
  <si>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</si>
  <si>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</si>
  <si>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</si>
  <si>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</si>
  <si>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</si>
  <si>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</si>
  <si>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</si>
  <si>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</si>
  <si>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</si>
  <si>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</si>
  <si>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</si>
  <si>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</si>
  <si>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</si>
  <si>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</si>
  <si>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</si>
  <si>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</si>
  <si>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</si>
  <si>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</si>
  <si>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</si>
  <si>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</si>
  <si>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</si>
  <si>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</si>
  <si>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</si>
  <si>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</si>
  <si>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</si>
  <si>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</si>
  <si>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</si>
  <si>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</si>
  <si>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</si>
  <si>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</si>
  <si>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</si>
  <si>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</si>
  <si>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</si>
  <si>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</si>
  <si>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</si>
  <si>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</si>
  <si>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</si>
  <si>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</si>
  <si>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</si>
  <si>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</si>
  <si>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</si>
  <si>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</si>
  <si>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</si>
  <si>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</si>
  <si>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</si>
  <si>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</si>
  <si>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</si>
  <si>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</si>
  <si>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</si>
  <si>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</si>
  <si>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</si>
  <si>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</si>
  <si>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</si>
  <si>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</si>
  <si>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</si>
  <si>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</si>
  <si>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</si>
  <si>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</si>
  <si>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</si>
  <si>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</si>
  <si>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</si>
  <si>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</si>
  <si>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</si>
  <si>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</si>
  <si>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</si>
  <si>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</si>
  <si>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</si>
  <si>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</si>
  <si>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</si>
  <si>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</si>
  <si>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</si>
  <si>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</si>
  <si>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</si>
  <si>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</si>
  <si>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</si>
  <si>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</si>
  <si>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</si>
  <si>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</si>
  <si>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</si>
  <si>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</si>
  <si>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</si>
  <si>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</si>
  <si>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</si>
  <si>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</si>
  <si>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</si>
  <si>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</si>
  <si>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</si>
  <si>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</si>
  <si>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</si>
  <si>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</si>
  <si>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</si>
  <si>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</si>
  <si>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</si>
  <si>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</si>
  <si>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</si>
  <si>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</si>
  <si>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</si>
  <si>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</si>
  <si>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</si>
  <si>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</si>
  <si>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</si>
  <si>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</si>
  <si>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</si>
  <si>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</si>
  <si>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</si>
  <si>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</si>
  <si>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</si>
  <si>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</si>
  <si>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</si>
  <si>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</si>
  <si>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</si>
  <si>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</si>
  <si>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</si>
  <si>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</si>
  <si>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</si>
  <si>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</si>
  <si>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</si>
  <si>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</si>
  <si>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</si>
  <si>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</si>
  <si>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</si>
  <si>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</si>
  <si>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</si>
  <si>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</si>
  <si>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</si>
  <si>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</si>
  <si>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</si>
  <si>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</si>
  <si>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</si>
  <si>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</si>
  <si>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</si>
  <si>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</si>
  <si>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</si>
  <si>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</si>
  <si>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</si>
  <si>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</si>
  <si>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</si>
  <si>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</si>
  <si>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</si>
  <si>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</si>
  <si>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</si>
  <si>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</si>
  <si>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</si>
  <si>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</si>
  <si>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</si>
  <si>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</si>
  <si>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</si>
  <si>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</si>
  <si>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</si>
  <si>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</si>
  <si>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</si>
  <si>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</si>
  <si>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</si>
  <si>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</si>
  <si>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</si>
  <si>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</si>
  <si>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</si>
  <si>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</si>
  <si>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</si>
  <si>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</si>
  <si>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</si>
  <si>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</si>
  <si>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</si>
  <si>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</si>
  <si>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</si>
  <si>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</si>
  <si>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</si>
  <si>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</si>
  <si>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</si>
  <si>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</si>
  <si>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</si>
  <si>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</si>
  <si>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</si>
  <si>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</si>
  <si>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</si>
  <si>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</si>
  <si>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</si>
  <si>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</si>
  <si>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</si>
  <si>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</si>
  <si>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</si>
  <si>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</si>
  <si>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</si>
  <si>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</si>
  <si>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</si>
  <si>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</si>
  <si>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</si>
  <si>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</si>
  <si>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</si>
  <si>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</si>
  <si>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</si>
  <si>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</si>
  <si>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</si>
  <si>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</si>
  <si>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</si>
  <si>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</si>
  <si>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</si>
  <si>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</si>
  <si>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</si>
  <si>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</si>
  <si>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</si>
  <si>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</si>
  <si>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</si>
  <si>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</si>
  <si>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</si>
  <si>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</si>
  <si>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</si>
  <si>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</si>
  <si>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</si>
  <si>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</si>
  <si>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</si>
  <si>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</si>
  <si>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</si>
  <si>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</si>
  <si>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</si>
  <si>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</si>
  <si>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</si>
  <si>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</si>
  <si>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</si>
  <si>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</si>
  <si>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</si>
  <si>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</si>
  <si>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</si>
  <si>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</si>
  <si>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</si>
  <si>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</si>
  <si>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</si>
  <si>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</si>
  <si>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</si>
  <si>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</si>
  <si>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</si>
  <si>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</si>
  <si>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</si>
  <si>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</si>
  <si>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</si>
  <si>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</si>
  <si>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</si>
  <si>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</si>
  <si>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</si>
  <si>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</si>
  <si>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</si>
  <si>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</si>
  <si>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</si>
  <si>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</si>
  <si>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</si>
  <si>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</si>
  <si>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</si>
  <si>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</si>
  <si>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</si>
  <si>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</si>
  <si>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</si>
  <si>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</si>
  <si>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</si>
  <si>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</si>
  <si>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</si>
  <si>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</si>
  <si>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</si>
  <si>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</si>
  <si>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</si>
  <si>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</si>
  <si>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</si>
  <si>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</si>
  <si>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</si>
  <si>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</si>
  <si>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</si>
  <si>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</si>
  <si>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</si>
  <si>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</si>
  <si>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</si>
  <si>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</si>
  <si>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</si>
  <si>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</si>
  <si>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</si>
  <si>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</si>
  <si>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</si>
  <si>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</si>
  <si>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</si>
  <si>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</si>
  <si>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</si>
  <si>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</si>
  <si>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</si>
  <si>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</si>
  <si>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</si>
  <si>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</si>
  <si>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</si>
  <si>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</si>
  <si>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</si>
  <si>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</si>
  <si>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</si>
  <si>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</si>
  <si>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</si>
  <si>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</si>
  <si>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</si>
  <si>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</si>
  <si>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</si>
  <si>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</si>
  <si>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</si>
  <si>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</si>
  <si>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</si>
  <si>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</si>
  <si>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</si>
  <si>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</si>
  <si>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</si>
  <si>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</si>
  <si>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</si>
  <si>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</si>
  <si>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</si>
  <si>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</si>
  <si>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</si>
  <si>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</si>
  <si>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</si>
  <si>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</si>
  <si>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</si>
  <si>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</si>
  <si>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</si>
  <si>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</si>
  <si>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</si>
  <si>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</si>
  <si>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</si>
  <si>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</si>
  <si>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</si>
  <si>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</si>
  <si>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</si>
  <si>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</si>
  <si>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</si>
  <si>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</si>
  <si>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</si>
  <si>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</si>
  <si>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</si>
  <si>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</si>
  <si>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</si>
  <si>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</si>
  <si>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</si>
  <si>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</si>
  <si>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</si>
  <si>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</si>
  <si>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</si>
  <si>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</si>
  <si>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</si>
  <si>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</si>
  <si>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</si>
  <si>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</si>
  <si>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</si>
  <si>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</si>
  <si>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</si>
  <si>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</si>
  <si>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</si>
  <si>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</si>
  <si>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</si>
  <si>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</si>
  <si>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</si>
  <si>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</si>
  <si>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</si>
  <si>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</si>
  <si>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</si>
  <si>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</si>
  <si>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</si>
  <si>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</si>
  <si>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</si>
  <si>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</si>
  <si>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</si>
  <si>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</si>
  <si>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</si>
  <si>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</si>
  <si>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</si>
  <si>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</si>
  <si>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</si>
  <si>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</si>
  <si>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</si>
  <si>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</si>
  <si>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</si>
  <si>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</si>
  <si>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</si>
  <si>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</si>
  <si>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</si>
  <si>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</si>
  <si>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</si>
  <si>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</si>
  <si>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</si>
  <si>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</si>
  <si>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</si>
  <si>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</si>
  <si>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</si>
  <si>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</si>
  <si>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</si>
  <si>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</si>
  <si>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</si>
  <si>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</si>
  <si>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</si>
  <si>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</si>
  <si>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</si>
  <si>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</si>
  <si>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</si>
  <si>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</si>
  <si>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</si>
  <si>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</si>
  <si>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</si>
  <si>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</si>
  <si>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</si>
  <si>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</si>
  <si>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</si>
  <si>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</si>
  <si>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</si>
  <si>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</si>
  <si>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</si>
  <si>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</si>
  <si>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</si>
  <si>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</si>
  <si>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</si>
  <si>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</si>
  <si>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</si>
  <si>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</si>
  <si>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</si>
  <si>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</si>
  <si>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</si>
  <si>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</si>
  <si>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</si>
  <si>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</si>
  <si>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</si>
  <si>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</si>
  <si>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</si>
  <si>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</si>
  <si>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</si>
  <si>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</si>
  <si>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</si>
  <si>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</si>
  <si>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</si>
  <si>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</si>
  <si>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</si>
  <si>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</si>
  <si>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</si>
  <si>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</si>
  <si>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</si>
  <si>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</si>
  <si>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</si>
  <si>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</si>
  <si>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</si>
  <si>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</si>
  <si>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</si>
  <si>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</si>
  <si>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</si>
  <si>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</si>
  <si>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</si>
  <si>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</si>
  <si>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</si>
  <si>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</si>
  <si>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</si>
  <si>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</si>
  <si>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</si>
  <si>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</si>
  <si>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</si>
  <si>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</si>
  <si>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</si>
  <si>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</si>
  <si>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</si>
  <si>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</si>
  <si>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</si>
  <si>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</si>
  <si>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</si>
  <si>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</si>
  <si>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</si>
  <si>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</si>
  <si>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</si>
  <si>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</si>
  <si>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</si>
  <si>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</si>
  <si>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</si>
  <si>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</si>
  <si>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</si>
  <si>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</si>
  <si>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</si>
  <si>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</si>
  <si>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</si>
  <si>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</si>
  <si>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</si>
  <si>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</si>
  <si>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</si>
  <si>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</si>
  <si>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</si>
  <si>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</si>
  <si>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</si>
  <si>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</si>
  <si>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</si>
  <si>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</si>
  <si>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</si>
  <si>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</si>
  <si>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</si>
  <si>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</si>
  <si>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</si>
  <si>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</si>
  <si>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</si>
  <si>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</si>
  <si>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</si>
  <si>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</si>
  <si>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</si>
  <si>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</si>
  <si>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</si>
  <si>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</si>
  <si>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</si>
  <si>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</si>
  <si>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</si>
  <si>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</si>
  <si>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</si>
  <si>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</si>
  <si>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</si>
  <si>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</si>
  <si>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</si>
  <si>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</si>
  <si>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</si>
  <si>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</si>
  <si>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</si>
  <si>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</si>
  <si>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</si>
  <si>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</si>
  <si>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</si>
  <si>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</si>
  <si>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</si>
  <si>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</si>
  <si>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</si>
  <si>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</si>
  <si>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</si>
  <si>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</si>
  <si>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</si>
  <si>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</si>
  <si>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</si>
  <si>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</si>
  <si>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</si>
  <si>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</si>
  <si>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</si>
  <si>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</si>
  <si>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</si>
  <si>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</si>
  <si>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</si>
  <si>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</si>
  <si>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</si>
  <si>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</si>
  <si>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</si>
  <si>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</si>
  <si>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</si>
  <si>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</si>
  <si>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</si>
  <si>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</si>
  <si>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</si>
  <si>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</si>
  <si>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</si>
  <si>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</si>
  <si>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</si>
  <si>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</si>
  <si>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</si>
  <si>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</si>
  <si>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</si>
  <si>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</si>
  <si>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</si>
  <si>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</si>
  <si>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</si>
  <si>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</si>
  <si>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</si>
  <si>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</si>
  <si>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</si>
  <si>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</si>
  <si>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</si>
  <si>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</si>
  <si>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</si>
  <si>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</si>
  <si>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</si>
  <si>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</si>
  <si>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</si>
  <si>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</si>
  <si>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</si>
  <si>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</si>
  <si>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</si>
  <si>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</si>
  <si>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</si>
  <si>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</si>
  <si>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</si>
  <si>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</si>
  <si>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</si>
  <si>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</si>
  <si>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</si>
  <si>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</si>
  <si>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</si>
  <si>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</si>
  <si>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</si>
  <si>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</si>
  <si>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</si>
  <si>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</si>
  <si>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</si>
  <si>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</si>
  <si>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</si>
  <si>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</si>
  <si>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</si>
  <si>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</si>
  <si>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</si>
  <si>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</si>
  <si>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</si>
  <si>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</si>
  <si>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</si>
  <si>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</si>
  <si>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</si>
  <si>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</si>
  <si>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</si>
  <si>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</si>
  <si>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</si>
  <si>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</si>
  <si>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</si>
  <si>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</si>
  <si>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</si>
  <si>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</si>
  <si>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</si>
  <si>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</si>
  <si>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</si>
  <si>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</si>
  <si>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</si>
  <si>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</si>
  <si>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</si>
  <si>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</si>
  <si>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</si>
  <si>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</si>
  <si>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</si>
  <si>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</si>
  <si>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</si>
  <si>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</si>
  <si>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</si>
  <si>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</si>
  <si>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</si>
  <si>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</si>
  <si>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</si>
  <si>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</si>
  <si>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</si>
  <si>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</si>
  <si>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</si>
  <si>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</si>
  <si>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</si>
  <si>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</si>
  <si>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</si>
  <si>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</si>
  <si>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</si>
  <si>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</si>
  <si>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</si>
  <si>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</si>
  <si>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</si>
  <si>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</si>
  <si>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</si>
  <si>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</si>
  <si>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</si>
  <si>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</si>
  <si>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</si>
  <si>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</si>
  <si>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</si>
  <si>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</si>
  <si>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</si>
  <si>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</si>
  <si>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</si>
  <si>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</si>
  <si>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</si>
  <si>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</si>
  <si>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</si>
  <si>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</si>
  <si>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</si>
  <si>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</si>
  <si>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</si>
  <si>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</si>
  <si>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</si>
  <si>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</si>
  <si>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</si>
  <si>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</si>
  <si>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</si>
  <si>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</si>
  <si>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</si>
  <si>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</si>
  <si>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</si>
  <si>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</si>
  <si>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</si>
  <si>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</si>
  <si>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</si>
  <si>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</si>
  <si>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</si>
  <si>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</si>
  <si>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</si>
  <si>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</si>
  <si>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</si>
  <si>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</si>
  <si>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</si>
  <si>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</si>
  <si>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</si>
  <si>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</si>
  <si>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</si>
  <si>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</si>
  <si>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</si>
  <si>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</si>
  <si>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</si>
  <si>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</si>
  <si>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</si>
  <si>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</si>
  <si>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</si>
  <si>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</si>
  <si>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</si>
  <si>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</si>
  <si>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</si>
  <si>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</si>
  <si>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</si>
  <si>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</si>
  <si>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</si>
  <si>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</si>
  <si>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</si>
  <si>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</si>
  <si>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</si>
  <si>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</si>
  <si>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</si>
  <si>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</si>
  <si>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</si>
  <si>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</si>
  <si>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</si>
  <si>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</si>
  <si>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</si>
  <si>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</si>
  <si>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</si>
  <si>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</si>
  <si>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</si>
  <si>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</si>
  <si>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</si>
  <si>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</si>
  <si>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</si>
  <si>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</si>
  <si>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</si>
  <si>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</si>
  <si>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</si>
  <si>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</si>
  <si>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</si>
  <si>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</si>
  <si>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</si>
  <si>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</si>
  <si>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</si>
  <si>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</si>
  <si>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</si>
  <si>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</si>
  <si>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</si>
  <si>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</si>
  <si>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</si>
  <si>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</si>
  <si>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</si>
  <si>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</si>
  <si>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</si>
  <si>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</si>
  <si>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</si>
  <si>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</si>
  <si>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</si>
  <si>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</si>
  <si>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</si>
  <si>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</si>
  <si>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</si>
  <si>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</si>
  <si>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</si>
  <si>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</si>
  <si>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</si>
  <si>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</si>
  <si>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</si>
  <si>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</si>
  <si>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</si>
  <si>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</si>
  <si>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</si>
  <si>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</si>
  <si>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</si>
  <si>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</si>
  <si>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</si>
  <si>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</si>
  <si>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</si>
  <si>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</si>
  <si>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</si>
  <si>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</si>
  <si>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</si>
  <si>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</si>
  <si>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</si>
  <si>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</si>
  <si>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</si>
  <si>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</si>
  <si>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</si>
  <si>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</si>
  <si>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</si>
  <si>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</si>
  <si>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</si>
  <si>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</si>
  <si>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</si>
  <si>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</si>
  <si>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</si>
  <si>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</si>
  <si>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</si>
  <si>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</si>
  <si>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</si>
  <si>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</si>
  <si>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</si>
  <si>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</si>
  <si>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</si>
  <si>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</si>
  <si>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</si>
  <si>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</si>
  <si>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</si>
  <si>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</si>
  <si>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</si>
  <si>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</si>
  <si>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</si>
  <si>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</si>
  <si>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</si>
  <si>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</si>
  <si>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</si>
  <si>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</si>
  <si>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</si>
  <si>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</si>
  <si>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</si>
  <si>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</si>
  <si>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</si>
  <si>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</si>
  <si>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</si>
  <si>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</si>
  <si>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</si>
  <si>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</si>
  <si>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</si>
  <si>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</si>
  <si>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</si>
  <si>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</si>
  <si>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</si>
  <si>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</si>
  <si>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</si>
  <si>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</si>
  <si>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</si>
  <si>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</si>
  <si>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</si>
  <si>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</si>
  <si>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</si>
  <si>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</si>
  <si>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</si>
  <si>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</si>
  <si>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</si>
  <si>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</si>
  <si>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</si>
  <si>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</si>
  <si>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</si>
  <si>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</si>
  <si>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</si>
  <si>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</si>
  <si>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</si>
  <si>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</si>
  <si>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</si>
  <si>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</si>
  <si>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</si>
  <si>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</si>
  <si>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</si>
  <si>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</si>
  <si>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</si>
  <si>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</si>
  <si>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</si>
  <si>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</si>
  <si>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</si>
  <si>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</si>
  <si>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</si>
  <si>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</si>
  <si>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</si>
  <si>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</si>
  <si>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</si>
  <si>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</si>
  <si>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</si>
  <si>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</si>
  <si>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</si>
  <si>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</si>
  <si>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</si>
  <si>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</si>
  <si>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</si>
  <si>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</si>
  <si>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</si>
  <si>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</si>
  <si>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</si>
  <si>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</si>
  <si>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</si>
  <si>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</si>
  <si>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</si>
  <si>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</si>
  <si>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</si>
  <si>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</si>
  <si>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</si>
  <si>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</si>
  <si>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</si>
  <si>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</si>
  <si>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</si>
  <si>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</si>
  <si>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</si>
  <si>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</si>
  <si>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</si>
  <si>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</si>
  <si>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</si>
  <si>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</si>
  <si>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</si>
  <si>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</si>
  <si>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</si>
  <si>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</si>
  <si>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</si>
  <si>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</si>
  <si>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</si>
  <si>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</si>
  <si>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</si>
  <si>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</si>
  <si>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</si>
  <si>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</si>
  <si>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</si>
  <si>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</si>
  <si>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</si>
  <si>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</si>
  <si>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</si>
  <si>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</si>
  <si>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</si>
  <si>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</si>
  <si>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</si>
  <si>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</si>
  <si>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</si>
  <si>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</si>
  <si>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</si>
  <si>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</si>
  <si>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</si>
  <si>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</si>
  <si>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</si>
  <si>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</si>
  <si>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</si>
  <si>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</si>
  <si>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</si>
  <si>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</si>
  <si>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</si>
  <si>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</si>
  <si>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</si>
  <si>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</si>
  <si>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</si>
  <si>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</si>
  <si>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</si>
  <si>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</si>
  <si>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</si>
  <si>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</si>
  <si>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</si>
  <si>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</si>
  <si>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</si>
  <si>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</si>
  <si>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</si>
  <si>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</si>
  <si>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</si>
  <si>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</si>
  <si>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</si>
  <si>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</si>
  <si>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</si>
  <si>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</si>
  <si>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</si>
  <si>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</si>
  <si>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</si>
  <si>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</si>
  <si>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</si>
  <si>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</si>
  <si>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</si>
  <si>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</si>
  <si>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</si>
  <si>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</si>
  <si>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</si>
  <si>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</si>
  <si>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</si>
  <si>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</si>
  <si>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</si>
  <si>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</si>
  <si>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</si>
  <si>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</si>
  <si>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</si>
  <si>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</si>
  <si>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</si>
  <si>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</si>
  <si>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</si>
  <si>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</si>
  <si>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</si>
  <si>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</si>
  <si>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</si>
  <si>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</si>
  <si>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</si>
  <si>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</si>
  <si>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</si>
  <si>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</si>
  <si>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</si>
  <si>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</si>
  <si>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</si>
  <si>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</si>
  <si>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</si>
  <si>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</si>
  <si>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</si>
  <si>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</si>
  <si>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</si>
  <si>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</si>
  <si>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</si>
  <si>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</si>
  <si>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</si>
  <si>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</si>
  <si>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</si>
  <si>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</si>
  <si>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</si>
  <si>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</si>
  <si>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</si>
  <si>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</si>
  <si>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</si>
  <si>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</si>
  <si>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</si>
  <si>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</si>
  <si>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</si>
  <si>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</si>
  <si>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</si>
  <si>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</si>
  <si>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</si>
  <si>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</si>
  <si>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</si>
  <si>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</si>
  <si>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</si>
  <si>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</si>
  <si>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</si>
  <si>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</si>
  <si>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</si>
  <si>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</si>
  <si>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</si>
  <si>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</si>
  <si>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</si>
  <si>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</si>
  <si>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</si>
  <si>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</si>
  <si>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</si>
  <si>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</si>
  <si>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</si>
  <si>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</si>
  <si>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</si>
  <si>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</si>
  <si>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</si>
  <si>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</si>
  <si>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</si>
  <si>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</si>
  <si>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</si>
  <si>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</si>
  <si>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</si>
  <si>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</si>
  <si>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</si>
  <si>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</si>
  <si>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</si>
  <si>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</si>
  <si>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</si>
  <si>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</si>
  <si>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</si>
  <si>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</si>
  <si>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</si>
  <si>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</si>
  <si>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</si>
  <si>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</si>
  <si>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</si>
  <si>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</si>
  <si>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</si>
  <si>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</si>
  <si>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</si>
  <si>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</si>
  <si>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</si>
  <si>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</si>
  <si>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</si>
  <si>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</si>
  <si>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</si>
  <si>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</si>
  <si>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</si>
  <si>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</si>
  <si>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</si>
  <si>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</si>
  <si>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</si>
  <si>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</si>
  <si>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</si>
  <si>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</si>
  <si>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</si>
  <si>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</si>
  <si>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</si>
  <si>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</si>
  <si>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</si>
  <si>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</si>
  <si>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</si>
  <si>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</si>
  <si>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</si>
  <si>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</si>
  <si>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</si>
  <si>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</si>
  <si>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</si>
  <si>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</si>
  <si>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</si>
  <si>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</si>
  <si>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</si>
  <si>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</si>
  <si>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</si>
  <si>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</si>
  <si>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</si>
  <si>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</si>
  <si>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</si>
  <si>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</si>
  <si>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</si>
  <si>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</si>
  <si>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</si>
  <si>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</si>
  <si>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</si>
  <si>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</si>
  <si>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</si>
  <si>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</si>
  <si>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</si>
  <si>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</si>
  <si>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</si>
  <si>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</si>
  <si>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</si>
  <si>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</si>
  <si>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</si>
  <si>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</si>
  <si>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</si>
  <si>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</si>
  <si>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</si>
  <si>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</si>
  <si>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</si>
  <si>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</si>
  <si>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</si>
  <si>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</si>
  <si>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</si>
  <si>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</si>
  <si>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</si>
  <si>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</si>
  <si>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</si>
  <si>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</si>
  <si>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</si>
  <si>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</si>
  <si>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</si>
  <si>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</si>
  <si>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</si>
  <si>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</si>
  <si>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</si>
  <si>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</si>
  <si>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</si>
  <si>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</si>
  <si>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</si>
  <si>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</si>
  <si>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</si>
  <si>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</si>
  <si>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</si>
  <si>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</si>
  <si>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</si>
  <si>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</si>
  <si>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</si>
  <si>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</si>
  <si>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</si>
  <si>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</si>
  <si>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</si>
  <si>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</si>
  <si>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</si>
  <si>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</si>
  <si>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</si>
  <si>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</si>
  <si>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</si>
  <si>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</si>
  <si>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</si>
  <si>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</si>
  <si>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</si>
  <si>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</si>
  <si>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</si>
  <si>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</si>
  <si>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</si>
  <si>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</si>
  <si>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</si>
  <si>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</si>
  <si>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</si>
  <si>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</si>
  <si>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</si>
  <si>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</si>
  <si>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</si>
  <si>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</si>
  <si>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</si>
  <si>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</si>
  <si>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</si>
  <si>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</si>
  <si>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</si>
  <si>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</si>
  <si>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</si>
  <si>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</si>
  <si>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</si>
  <si>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</si>
  <si>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</si>
  <si>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</si>
  <si>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</si>
  <si>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</si>
  <si>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</si>
  <si>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</si>
  <si>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</si>
  <si>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</si>
  <si>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</si>
  <si>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</si>
  <si>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</si>
  <si>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</si>
  <si>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</si>
  <si>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</si>
  <si>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</si>
  <si>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</si>
  <si>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</si>
  <si>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</si>
  <si>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</si>
  <si>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</si>
  <si>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</si>
  <si>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</si>
  <si>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</si>
  <si>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</si>
  <si>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</si>
  <si>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</si>
  <si>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</si>
  <si>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</si>
  <si>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</si>
  <si>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</si>
  <si>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</si>
  <si>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</si>
  <si>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</si>
  <si>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</si>
  <si>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</si>
  <si>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</si>
  <si>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</si>
  <si>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</si>
  <si>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</si>
  <si>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</si>
  <si>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</si>
  <si>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</si>
  <si>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</si>
  <si>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</si>
  <si>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</si>
  <si>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</si>
  <si>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</si>
  <si>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</si>
  <si>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</si>
  <si>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</si>
  <si>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</si>
  <si>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</si>
  <si>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</si>
  <si>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</si>
  <si>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</si>
  <si>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</si>
  <si>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</si>
  <si>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</si>
  <si>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</si>
  <si>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</si>
  <si>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</si>
  <si>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</si>
  <si>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</si>
  <si>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</si>
  <si>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</si>
  <si>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</si>
  <si>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</si>
  <si>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</si>
  <si>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</si>
  <si>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</si>
  <si>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</si>
  <si>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</si>
  <si>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</si>
  <si>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</si>
  <si>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</si>
  <si>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</si>
  <si>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</si>
  <si>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</si>
  <si>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</si>
  <si>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</si>
  <si>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</si>
  <si>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</si>
  <si>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</si>
  <si>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</si>
  <si>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</si>
  <si>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</si>
  <si>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</si>
  <si>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</si>
  <si>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</si>
  <si>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</si>
  <si>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</si>
  <si>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</si>
  <si>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</si>
  <si>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</si>
  <si>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</si>
  <si>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</si>
  <si>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</si>
  <si>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</si>
  <si>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</si>
  <si>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</si>
  <si>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</si>
  <si>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</si>
  <si>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</si>
  <si>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</si>
  <si>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</si>
  <si>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</si>
  <si>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</si>
  <si>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</si>
  <si>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</si>
  <si>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</si>
  <si>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</si>
  <si>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</si>
  <si>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</si>
  <si>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</si>
  <si>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</si>
  <si>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</si>
  <si>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</si>
  <si>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</si>
  <si>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</si>
  <si>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</si>
  <si>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</si>
  <si>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</si>
  <si>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</si>
  <si>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</si>
  <si>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</si>
  <si>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</si>
  <si>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</si>
  <si>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</si>
  <si>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</si>
  <si>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</si>
  <si>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</si>
  <si>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</si>
  <si>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</si>
  <si>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</si>
  <si>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</si>
  <si>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</si>
  <si>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</si>
  <si>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</si>
  <si>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</si>
  <si>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</si>
  <si>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</si>
  <si>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</si>
  <si>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</si>
  <si>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</si>
  <si>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</si>
  <si>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</si>
  <si>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</si>
  <si>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</si>
  <si>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</si>
  <si>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</si>
  <si>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</si>
  <si>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</si>
  <si>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</si>
  <si>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</si>
  <si>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</si>
  <si>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</si>
  <si>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</si>
  <si>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</si>
  <si>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</si>
  <si>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</si>
  <si>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</si>
  <si>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</si>
  <si>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</si>
  <si>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</si>
  <si>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</si>
  <si>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</si>
  <si>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</si>
  <si>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</si>
  <si>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</si>
  <si>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</si>
  <si>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</si>
  <si>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</si>
  <si>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</si>
  <si>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</si>
  <si>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</si>
  <si>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</si>
  <si>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</si>
  <si>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</si>
  <si>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</si>
  <si>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</si>
  <si>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</si>
  <si>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</si>
  <si>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</si>
  <si>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</si>
  <si>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</si>
  <si>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</si>
  <si>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</si>
  <si>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</si>
  <si>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</si>
  <si>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</si>
  <si>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</si>
  <si>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</si>
  <si>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</si>
  <si>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</si>
  <si>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</si>
  <si>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</si>
  <si>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</si>
  <si>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</si>
  <si>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</si>
  <si>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</si>
  <si>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</si>
  <si>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</si>
  <si>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</si>
  <si>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</si>
  <si>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</si>
  <si>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</si>
  <si>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</si>
  <si>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</si>
  <si>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</si>
  <si>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</si>
  <si>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</si>
  <si>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</si>
  <si>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</si>
  <si>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</si>
  <si>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</si>
  <si>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</si>
  <si>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</si>
  <si>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</si>
  <si>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</si>
  <si>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</si>
  <si>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</si>
  <si>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</si>
  <si>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</si>
  <si>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</si>
  <si>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</si>
  <si>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</si>
  <si>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</si>
  <si>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</si>
  <si>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</si>
  <si>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</si>
  <si>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</si>
  <si>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</si>
  <si>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</si>
  <si>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</si>
  <si>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</si>
  <si>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</si>
  <si>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</si>
  <si>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</si>
  <si>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</si>
  <si>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</si>
  <si>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</si>
  <si>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</si>
  <si>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</si>
  <si>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</si>
  <si>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</si>
  <si>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</si>
  <si>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</si>
  <si>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</si>
  <si>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</si>
  <si>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</si>
  <si>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</si>
  <si>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</si>
  <si>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</si>
  <si>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</si>
  <si>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</si>
  <si>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</si>
  <si>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</si>
  <si>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</si>
  <si>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</si>
  <si>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</si>
  <si>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</si>
  <si>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</si>
  <si>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</si>
  <si>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</si>
  <si>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</si>
  <si>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</si>
  <si>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</si>
  <si>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</si>
  <si>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</si>
  <si>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</si>
  <si>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</si>
  <si>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</si>
  <si>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</si>
  <si>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</si>
  <si>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</si>
  <si>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</si>
  <si>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</si>
  <si>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</si>
  <si>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</si>
  <si>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</si>
  <si>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</si>
  <si>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</si>
  <si>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</si>
  <si>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</si>
  <si>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</si>
  <si>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</si>
  <si>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</si>
  <si>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</si>
  <si>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</si>
  <si>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</si>
  <si>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</si>
  <si>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</si>
  <si>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</si>
  <si>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</si>
  <si>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</si>
  <si>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</si>
  <si>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</si>
  <si>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</si>
  <si>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</si>
  <si>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</si>
  <si>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</si>
  <si>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</si>
  <si>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</si>
  <si>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</si>
  <si>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</si>
  <si>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</si>
  <si>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</si>
  <si>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</si>
  <si>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</si>
  <si>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</si>
  <si>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</si>
  <si>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</si>
  <si>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</si>
  <si>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</si>
  <si>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</si>
  <si>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</si>
  <si>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</si>
  <si>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</si>
  <si>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</si>
  <si>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</si>
  <si>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</si>
  <si>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</si>
  <si>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</si>
  <si>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</si>
  <si>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</si>
  <si>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</si>
  <si>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</si>
  <si>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</si>
  <si>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</si>
  <si>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</si>
  <si>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</si>
  <si>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</si>
  <si>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</si>
  <si>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</si>
  <si>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</si>
  <si>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</si>
  <si>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</si>
  <si>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</si>
  <si>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</si>
  <si>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</si>
  <si>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</si>
  <si>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</si>
  <si>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</si>
  <si>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</si>
  <si>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</si>
  <si>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</si>
  <si>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</si>
  <si>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</si>
  <si>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</si>
  <si>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</si>
  <si>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</si>
  <si>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</si>
  <si>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</si>
  <si>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</si>
  <si>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</si>
  <si>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</si>
  <si>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</si>
  <si>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</si>
  <si>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</si>
  <si>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</si>
  <si>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</si>
  <si>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</si>
  <si>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</si>
  <si>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</si>
  <si>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</si>
  <si>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</si>
  <si>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</si>
  <si>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</si>
  <si>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</si>
  <si>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</si>
  <si>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</si>
  <si>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</si>
  <si>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</si>
  <si>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</si>
  <si>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</si>
  <si>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</si>
  <si>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</si>
  <si>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</si>
  <si>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</si>
  <si>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</si>
  <si>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</si>
  <si>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</si>
  <si>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</si>
  <si>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</si>
  <si>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</si>
  <si>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</si>
  <si>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</si>
  <si>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</si>
  <si>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</si>
  <si>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</si>
  <si>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</si>
  <si>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</si>
  <si>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</si>
  <si>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</si>
  <si>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</si>
  <si>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</si>
  <si>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</si>
  <si>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</si>
  <si>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</si>
  <si>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</si>
  <si>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</si>
  <si>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</si>
  <si>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</si>
  <si>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</si>
  <si>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</si>
  <si>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</si>
  <si>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</si>
  <si>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</si>
  <si>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</si>
  <si>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</si>
  <si>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</si>
  <si>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</si>
  <si>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</si>
  <si>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</si>
  <si>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</si>
  <si>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</si>
  <si>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</si>
  <si>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</si>
  <si>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</si>
  <si>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</si>
  <si>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</si>
  <si>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</si>
  <si>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</si>
  <si>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</si>
  <si>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</si>
  <si>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</si>
  <si>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</si>
  <si>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</si>
  <si>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</si>
  <si>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</si>
  <si>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</si>
  <si>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</si>
  <si>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</si>
  <si>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</si>
  <si>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</si>
  <si>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</si>
  <si>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</si>
  <si>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</si>
  <si>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</si>
  <si>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</si>
  <si>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</si>
  <si>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</si>
  <si>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</si>
  <si>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</si>
  <si>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</si>
  <si>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</si>
  <si>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</si>
  <si>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</si>
  <si>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</si>
  <si>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</si>
  <si>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</si>
  <si>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</si>
  <si>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</si>
  <si>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</si>
  <si>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</si>
  <si>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</si>
  <si>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</si>
  <si>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</si>
  <si>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</si>
  <si>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</si>
  <si>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</si>
  <si>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</si>
  <si>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</si>
  <si>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</si>
  <si>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</si>
  <si>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</si>
  <si>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</si>
  <si>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</si>
  <si>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</si>
  <si>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</si>
  <si>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</si>
  <si>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</si>
  <si>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</si>
  <si>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</si>
  <si>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</si>
  <si>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</si>
  <si>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</si>
  <si>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</si>
  <si>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</si>
  <si>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</si>
  <si>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</si>
  <si>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</si>
  <si>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</si>
  <si>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</si>
  <si>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</si>
  <si>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</si>
  <si>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</si>
  <si>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</si>
  <si>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</si>
  <si>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</si>
  <si>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</si>
  <si>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</si>
  <si>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</si>
  <si>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</si>
  <si>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</si>
  <si>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</si>
  <si>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</si>
  <si>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</si>
  <si>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</si>
  <si>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</si>
  <si>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</si>
  <si>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</si>
  <si>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</si>
  <si>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</si>
  <si>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</si>
  <si>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</si>
  <si>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</si>
  <si>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</si>
  <si>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</si>
  <si>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</si>
  <si>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</si>
  <si>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</si>
  <si>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</si>
  <si>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</si>
  <si>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</si>
  <si>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</si>
  <si>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</si>
  <si>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</si>
  <si>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</si>
  <si>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</si>
  <si>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</si>
  <si>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</si>
  <si>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</si>
  <si>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</si>
  <si>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</si>
  <si>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</si>
  <si>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</si>
  <si>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</si>
  <si>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</si>
  <si>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</si>
  <si>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</si>
  <si>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</si>
  <si>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</si>
  <si>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</si>
  <si>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</si>
  <si>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</si>
  <si>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</si>
  <si>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</si>
  <si>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</si>
  <si>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</si>
  <si>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</si>
  <si>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</si>
  <si>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</si>
  <si>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</si>
  <si>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</si>
  <si>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</si>
  <si>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</si>
  <si>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</si>
  <si>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</si>
  <si>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</si>
  <si>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</si>
  <si>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</si>
  <si>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</si>
  <si>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</si>
  <si>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</si>
  <si>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</si>
  <si>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</si>
  <si>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</si>
  <si>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</si>
  <si>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</si>
  <si>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</si>
  <si>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</si>
  <si>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</si>
  <si>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</si>
  <si>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</si>
  <si>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</si>
  <si>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</si>
  <si>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</si>
  <si>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</si>
  <si>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</si>
  <si>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</si>
  <si>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</si>
  <si>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</si>
  <si>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</si>
  <si>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</si>
  <si>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</si>
  <si>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</si>
  <si>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</si>
  <si>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</si>
  <si>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</si>
  <si>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</si>
  <si>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</si>
  <si>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</si>
  <si>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</si>
  <si>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</si>
  <si>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</si>
  <si>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</si>
  <si>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</si>
  <si>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</si>
  <si>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</si>
  <si>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</si>
  <si>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</si>
  <si>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</si>
  <si>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</si>
  <si>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</si>
  <si>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</si>
  <si>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</si>
  <si>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</si>
  <si>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</si>
  <si>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</si>
  <si>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</si>
  <si>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</si>
  <si>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</si>
  <si>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</si>
  <si>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</si>
  <si>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</si>
  <si>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</si>
  <si>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</si>
  <si>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</si>
  <si>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</si>
  <si>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</si>
  <si>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</si>
  <si>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</si>
  <si>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</si>
  <si>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</si>
  <si>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</si>
  <si>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</si>
  <si>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</si>
  <si>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</si>
  <si>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</si>
  <si>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</si>
  <si>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</si>
  <si>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</si>
  <si>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</si>
  <si>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</si>
  <si>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</si>
  <si>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</si>
  <si>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</si>
  <si>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</si>
  <si>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</si>
  <si>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</si>
  <si>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</si>
  <si>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</si>
  <si>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</si>
  <si>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</si>
  <si>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</si>
  <si>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</si>
  <si>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</si>
  <si>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</si>
  <si>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</si>
  <si>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</si>
  <si>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</si>
  <si>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</si>
  <si>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</si>
  <si>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</si>
  <si>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</si>
  <si>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</si>
  <si>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</si>
  <si>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</si>
  <si>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</si>
  <si>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</si>
  <si>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</si>
  <si>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</si>
  <si>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</si>
  <si>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</si>
  <si>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</si>
  <si>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</si>
  <si>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</si>
  <si>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</si>
  <si>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</si>
  <si>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</si>
  <si>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</si>
  <si>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</si>
  <si>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</si>
  <si>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</si>
  <si>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</si>
  <si>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</si>
  <si>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</si>
  <si>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</si>
  <si>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</si>
  <si>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</si>
  <si>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</si>
  <si>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</si>
  <si>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</si>
  <si>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</si>
  <si>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</si>
  <si>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</si>
  <si>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</si>
  <si>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</si>
  <si>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</si>
  <si>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</si>
  <si>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</si>
  <si>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</si>
  <si>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</si>
  <si>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</si>
  <si>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</si>
  <si>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</si>
  <si>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</si>
  <si>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</si>
  <si>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</si>
  <si>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</si>
  <si>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</si>
  <si>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</si>
  <si>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</si>
  <si>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</si>
  <si>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</si>
  <si>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</si>
  <si>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</si>
  <si>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</si>
  <si>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</si>
  <si>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</si>
  <si>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</si>
  <si>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</si>
  <si>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</si>
  <si>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</si>
  <si>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</si>
  <si>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</si>
  <si>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</si>
  <si>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</si>
  <si>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</si>
  <si>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</si>
  <si>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</si>
  <si>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</si>
  <si>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</si>
  <si>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</si>
  <si>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</si>
  <si>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</si>
  <si>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</si>
  <si>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</si>
  <si>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</si>
  <si>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</si>
  <si>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</si>
  <si>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</si>
  <si>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</si>
  <si>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</si>
  <si>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</si>
  <si>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</si>
  <si>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</si>
  <si>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</si>
  <si>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</si>
  <si>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</si>
  <si>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</si>
  <si>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</si>
  <si>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</si>
  <si>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</si>
  <si>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</si>
  <si>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</si>
  <si>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</si>
  <si>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</si>
  <si>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</si>
  <si>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</si>
  <si>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</si>
  <si>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</si>
  <si>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</si>
  <si>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</si>
  <si>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</si>
  <si>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</si>
  <si>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</si>
  <si>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</si>
  <si>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</si>
  <si>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</si>
  <si>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</si>
  <si>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</si>
  <si>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</si>
  <si>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</si>
  <si>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</si>
  <si>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</si>
  <si>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</si>
  <si>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</si>
  <si>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</si>
  <si>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</si>
  <si>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</si>
  <si>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</si>
  <si>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</si>
  <si>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</si>
  <si>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</si>
  <si>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</si>
  <si>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</si>
  <si>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</si>
  <si>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</si>
  <si>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</si>
  <si>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</si>
  <si>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</si>
  <si>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</si>
  <si>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</si>
  <si>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</si>
  <si>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</si>
  <si>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</si>
  <si>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</si>
  <si>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</si>
  <si>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</si>
  <si>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</si>
  <si>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</si>
  <si>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</si>
  <si>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</si>
  <si>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</si>
  <si>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</si>
  <si>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</si>
  <si>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</si>
  <si>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</si>
  <si>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</si>
  <si>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</si>
  <si>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</si>
  <si>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</si>
  <si>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</si>
  <si>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</si>
  <si>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</si>
  <si>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</si>
  <si>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</si>
  <si>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</si>
  <si>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</si>
  <si>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</si>
  <si>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</si>
  <si>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</si>
  <si>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</si>
  <si>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</si>
  <si>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</si>
  <si>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</si>
  <si>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</si>
  <si>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</si>
  <si>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</si>
  <si>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</si>
  <si>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</si>
  <si>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</si>
  <si>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</si>
  <si>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</si>
  <si>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</si>
  <si>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</si>
  <si>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</si>
  <si>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</si>
  <si>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</si>
  <si>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</si>
  <si>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</si>
  <si>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</si>
  <si>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</si>
  <si>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</si>
  <si>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</si>
  <si>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</si>
  <si>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</si>
  <si>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</si>
  <si>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</si>
  <si>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</si>
  <si>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</si>
  <si>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</si>
  <si>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</si>
  <si>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</si>
  <si>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</si>
  <si>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</si>
  <si>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</si>
  <si>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</si>
  <si>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</si>
  <si>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</si>
  <si>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</si>
  <si>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</si>
  <si>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</si>
  <si>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</si>
  <si>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</si>
  <si>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</si>
  <si>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</si>
  <si>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</si>
  <si>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</si>
  <si>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</si>
  <si>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</si>
  <si>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</si>
  <si>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</si>
  <si>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</si>
  <si>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</si>
  <si>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</si>
  <si>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</si>
  <si>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</si>
  <si>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</si>
  <si>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</si>
  <si>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</si>
  <si>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</si>
  <si>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</si>
  <si>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</si>
  <si>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</si>
  <si>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</si>
  <si>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</si>
  <si>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</si>
  <si>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</si>
  <si>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</si>
  <si>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</si>
  <si>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</si>
  <si>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</si>
  <si>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</si>
  <si>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</si>
  <si>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</si>
  <si>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</si>
  <si>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</si>
  <si>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</si>
  <si>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</si>
  <si>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</si>
  <si>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</si>
  <si>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</si>
  <si>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</si>
  <si>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</si>
  <si>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</si>
  <si>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</si>
  <si>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</si>
  <si>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</si>
  <si>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</si>
  <si>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</si>
  <si>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</si>
  <si>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</si>
  <si>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</si>
  <si>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</si>
  <si>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</si>
  <si>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</si>
  <si>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</si>
  <si>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</si>
  <si>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</si>
  <si>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</si>
  <si>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</si>
  <si>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</si>
  <si>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</si>
  <si>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</si>
  <si>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</si>
  <si>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</si>
  <si>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</si>
  <si>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</si>
  <si>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</si>
  <si>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</si>
  <si>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</si>
  <si>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</si>
  <si>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</si>
  <si>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</si>
  <si>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</si>
  <si>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</si>
  <si>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</si>
  <si>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</si>
  <si>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</si>
  <si>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</si>
  <si>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</si>
  <si>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</si>
  <si>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</si>
  <si>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</si>
  <si>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</si>
  <si>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</si>
  <si>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</si>
  <si>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</si>
  <si>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</si>
  <si>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</si>
  <si>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</si>
  <si>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</si>
  <si>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</si>
  <si>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</si>
  <si>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</si>
  <si>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</si>
  <si>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</si>
  <si>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</si>
  <si>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</si>
  <si>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</si>
  <si>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</si>
  <si>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</si>
  <si>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</si>
  <si>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</si>
  <si>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</si>
  <si>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</si>
  <si>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</si>
  <si>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</si>
  <si>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</si>
  <si>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</si>
  <si>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</si>
  <si>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</si>
  <si>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</si>
  <si>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</si>
  <si>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</si>
  <si>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</si>
  <si>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</si>
  <si>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</si>
  <si>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</si>
  <si>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</si>
  <si>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</si>
  <si>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</si>
  <si>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</si>
  <si>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</si>
  <si>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</si>
  <si>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</si>
  <si>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</si>
  <si>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</si>
  <si>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</si>
  <si>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</si>
  <si>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</si>
  <si>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</si>
  <si>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</si>
  <si>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</si>
  <si>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</si>
  <si>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</si>
  <si>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</si>
  <si>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</si>
  <si>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</si>
  <si>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</si>
  <si>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</si>
  <si>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</si>
  <si>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</si>
  <si>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</si>
  <si>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</si>
  <si>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</si>
  <si>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</si>
  <si>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</si>
  <si>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</si>
  <si>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</si>
  <si>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</si>
  <si>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</si>
  <si>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</si>
  <si>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</si>
  <si>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</si>
  <si>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</si>
  <si>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</si>
  <si>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</si>
  <si>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</si>
  <si>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</si>
  <si>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</si>
  <si>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</si>
  <si>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</si>
  <si>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</si>
  <si>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</si>
  <si>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</si>
  <si>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</si>
  <si>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</si>
  <si>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</si>
  <si>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</si>
  <si>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</si>
  <si>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</si>
  <si>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</si>
  <si>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</si>
  <si>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</si>
  <si>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</si>
  <si>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</si>
  <si>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</si>
  <si>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</si>
  <si>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</si>
  <si>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</si>
  <si>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</si>
  <si>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</si>
  <si>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</si>
  <si>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</si>
  <si>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</si>
  <si>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</si>
  <si>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</si>
  <si>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</si>
  <si>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</si>
  <si>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</si>
  <si>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</si>
  <si>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</si>
  <si>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</si>
  <si>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</si>
  <si>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</si>
  <si>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</si>
  <si>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</si>
  <si>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</si>
  <si>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</si>
  <si>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</si>
  <si>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</si>
  <si>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</si>
  <si>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</si>
  <si>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</si>
  <si>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</si>
  <si>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</si>
  <si>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</si>
  <si>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</si>
  <si>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</si>
  <si>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</si>
  <si>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</si>
  <si>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</si>
  <si>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</si>
  <si>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</si>
  <si>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</si>
  <si>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</si>
  <si>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</si>
  <si>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</si>
  <si>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</si>
  <si>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</si>
  <si>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</si>
  <si>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</si>
  <si>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</si>
  <si>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</si>
  <si>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</si>
  <si>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</si>
  <si>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</si>
  <si>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</si>
  <si>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</si>
  <si>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</si>
  <si>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</si>
  <si>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</si>
  <si>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</si>
  <si>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</si>
  <si>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</si>
  <si>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</si>
  <si>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</si>
  <si>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</si>
  <si>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</si>
  <si>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</si>
  <si>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</si>
  <si>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</si>
  <si>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</si>
  <si>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</si>
  <si>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</si>
  <si>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</si>
  <si>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</si>
  <si>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</si>
  <si>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</si>
  <si>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</si>
  <si>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</si>
  <si>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</si>
  <si>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</si>
  <si>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</si>
  <si>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</si>
  <si>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</si>
  <si>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</si>
  <si>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</si>
  <si>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</si>
  <si>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</si>
  <si>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</si>
  <si>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</si>
  <si>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</si>
  <si>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</si>
  <si>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</si>
  <si>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</si>
  <si>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</si>
  <si>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</si>
  <si>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</si>
  <si>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</si>
  <si>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</si>
  <si>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</si>
  <si>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</si>
  <si>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</si>
  <si>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</si>
  <si>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</si>
  <si>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</si>
  <si>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</si>
  <si>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</si>
  <si>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</si>
  <si>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</si>
  <si>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</si>
  <si>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</si>
  <si>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</si>
  <si>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</si>
  <si>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</si>
  <si>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</si>
  <si>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</si>
  <si>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</si>
  <si>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</si>
  <si>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</si>
  <si>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</si>
  <si>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</si>
  <si>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</si>
  <si>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</si>
  <si>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</si>
  <si>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</si>
  <si>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</si>
  <si>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</si>
  <si>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</si>
  <si>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</si>
  <si>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</si>
  <si>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</si>
  <si>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</si>
  <si>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</si>
  <si>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</si>
  <si>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</si>
  <si>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</si>
  <si>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</si>
  <si>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</si>
  <si>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</si>
  <si>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</si>
  <si>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</si>
  <si>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</si>
  <si>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</si>
  <si>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</si>
  <si>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</si>
  <si>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</si>
  <si>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</si>
  <si>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</si>
  <si>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</si>
  <si>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</si>
  <si>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</si>
  <si>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</si>
  <si>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</si>
  <si>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</si>
  <si>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</si>
  <si>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</si>
  <si>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</si>
  <si>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</si>
  <si>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</si>
  <si>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</si>
  <si>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</si>
  <si>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</si>
  <si>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</si>
  <si>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</si>
  <si>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</si>
  <si>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</si>
  <si>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</si>
  <si>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</si>
  <si>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</si>
  <si>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</si>
  <si>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</si>
  <si>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</si>
  <si>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</si>
  <si>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</si>
  <si>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</si>
  <si>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</si>
  <si>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</si>
  <si>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</si>
  <si>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</si>
  <si>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</si>
  <si>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</si>
  <si>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</si>
  <si>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</si>
  <si>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</si>
  <si>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</si>
  <si>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</si>
  <si>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</si>
  <si>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</si>
  <si>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</si>
  <si>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</si>
  <si>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</si>
  <si>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</si>
  <si>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</si>
  <si>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</si>
  <si>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</si>
  <si>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</si>
  <si>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</si>
  <si>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</si>
  <si>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</si>
  <si>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</si>
  <si>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</si>
  <si>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</si>
  <si>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</si>
  <si>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</si>
  <si>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</si>
  <si>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</si>
  <si>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</si>
  <si>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</si>
  <si>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</si>
  <si>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</si>
  <si>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</si>
  <si>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</si>
  <si>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</si>
  <si>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</si>
  <si>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</si>
  <si>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</si>
  <si>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</si>
  <si>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</si>
  <si>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</si>
  <si>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</si>
  <si>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</si>
  <si>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</si>
  <si>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</si>
  <si>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</si>
  <si>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</si>
  <si>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</si>
  <si>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</si>
  <si>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</si>
  <si>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</si>
  <si>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</si>
  <si>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</si>
  <si>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</si>
  <si>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</si>
  <si>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</si>
  <si>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</si>
  <si>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</si>
  <si>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</si>
  <si>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</si>
  <si>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</si>
  <si>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</si>
  <si>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</si>
  <si>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</si>
  <si>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</si>
  <si>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</si>
  <si>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</si>
  <si>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</si>
  <si>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</si>
  <si>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</si>
  <si>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</si>
  <si>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</si>
  <si>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</si>
  <si>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</si>
  <si>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</si>
  <si>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</si>
  <si>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</si>
  <si>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</si>
  <si>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</si>
  <si>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</si>
  <si>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</si>
  <si>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</si>
  <si>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</si>
  <si>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</si>
  <si>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</si>
  <si>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</si>
  <si>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</si>
  <si>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</si>
  <si>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</si>
  <si>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</si>
  <si>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</si>
  <si>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</si>
  <si>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</si>
  <si>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</si>
  <si>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</si>
  <si>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</si>
  <si>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</si>
  <si>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</si>
  <si>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</si>
  <si>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</si>
  <si>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</si>
  <si>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</si>
  <si>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</si>
  <si>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</si>
  <si>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</si>
  <si>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</si>
  <si>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</si>
  <si>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</si>
  <si>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</si>
  <si>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</si>
  <si>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</si>
  <si>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</si>
  <si>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</si>
  <si>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</si>
  <si>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</si>
  <si>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</si>
  <si>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</si>
  <si>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</si>
  <si>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</si>
  <si>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</si>
  <si>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</si>
  <si>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</si>
  <si>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</si>
  <si>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</si>
  <si>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</si>
  <si>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</si>
  <si>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</si>
  <si>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</si>
  <si>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</si>
  <si>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</si>
  <si>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</si>
  <si>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</si>
  <si>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</si>
  <si>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</si>
  <si>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</si>
  <si>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</si>
  <si>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</si>
  <si>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</si>
  <si>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</si>
  <si>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</si>
  <si>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</si>
  <si>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</si>
  <si>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</si>
  <si>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</si>
  <si>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</si>
  <si>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</si>
  <si>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</si>
  <si>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</si>
  <si>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</si>
  <si>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</si>
  <si>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</si>
  <si>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</si>
  <si>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</si>
  <si>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</si>
  <si>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</si>
  <si>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</si>
  <si>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</si>
  <si>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</si>
  <si>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</si>
  <si>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</si>
  <si>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</si>
  <si>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</si>
  <si>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</si>
  <si>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</si>
  <si>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</si>
  <si>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</si>
  <si>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</si>
  <si>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</si>
  <si>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</si>
  <si>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</si>
  <si>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</si>
  <si>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</si>
  <si>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</si>
  <si>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</si>
  <si>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</si>
  <si>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</si>
  <si>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</si>
  <si>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</si>
  <si>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</si>
  <si>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</si>
  <si>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</si>
  <si>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</si>
  <si>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</si>
  <si>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</si>
  <si>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</si>
  <si>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</si>
  <si>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</si>
  <si>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</si>
  <si>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</si>
  <si>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</si>
  <si>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</si>
  <si>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</si>
  <si>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</si>
  <si>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</si>
  <si>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</si>
  <si>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</si>
  <si>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</si>
  <si>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</si>
  <si>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</si>
  <si>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</si>
  <si>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</si>
  <si>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</si>
  <si>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</si>
  <si>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</si>
  <si>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</si>
  <si>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</si>
  <si>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</si>
  <si>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</si>
  <si>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</si>
  <si>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</si>
  <si>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</si>
  <si>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</si>
  <si>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</si>
  <si>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</si>
  <si>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</si>
  <si>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</si>
  <si>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</si>
  <si>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</si>
  <si>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</si>
  <si>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</si>
  <si>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</si>
  <si>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</si>
  <si>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</si>
  <si>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</si>
  <si>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</si>
  <si>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</si>
  <si>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</si>
  <si>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</si>
  <si>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</si>
  <si>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</si>
  <si>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</si>
  <si>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</si>
  <si>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</si>
  <si>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</si>
  <si>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</si>
  <si>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</si>
  <si>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</si>
  <si>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</si>
  <si>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</si>
  <si>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</si>
  <si>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</si>
  <si>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</si>
  <si>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</si>
  <si>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</si>
  <si>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</si>
  <si>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</si>
  <si>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</si>
  <si>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</si>
  <si>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</si>
  <si>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</si>
  <si>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</si>
  <si>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</si>
  <si>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</si>
  <si>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</si>
  <si>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</si>
  <si>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</si>
  <si>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</si>
  <si>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</si>
  <si>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</si>
  <si>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</si>
  <si>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</si>
  <si>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</si>
  <si>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</si>
  <si>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</si>
  <si>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</si>
  <si>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</si>
  <si>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</si>
  <si>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</si>
  <si>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</si>
  <si>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</si>
  <si>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</si>
  <si>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</si>
  <si>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</si>
  <si>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</si>
  <si>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</si>
  <si>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</si>
  <si>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</si>
  <si>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</si>
  <si>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</si>
  <si>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</si>
  <si>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</si>
  <si>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</si>
  <si>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</si>
  <si>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</si>
  <si>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</si>
  <si>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</si>
  <si>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</si>
  <si>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</si>
  <si>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</si>
  <si>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</si>
  <si>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</si>
  <si>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</si>
  <si>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</si>
  <si>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</si>
  <si>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</si>
  <si>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</si>
  <si>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</si>
  <si>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</si>
  <si>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</si>
  <si>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</si>
  <si>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</si>
  <si>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</si>
  <si>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</si>
  <si>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</si>
  <si>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</si>
  <si>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</si>
  <si>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</si>
  <si>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</si>
  <si>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</si>
  <si>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</si>
  <si>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</si>
  <si>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</si>
  <si>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</si>
  <si>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</si>
  <si>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</si>
  <si>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</si>
  <si>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</si>
  <si>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</si>
  <si>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</si>
  <si>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</si>
  <si>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</si>
  <si>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</si>
  <si>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</si>
  <si>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</si>
  <si>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</si>
  <si>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</si>
  <si>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</si>
  <si>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</si>
  <si>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</si>
  <si>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</si>
  <si>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</si>
  <si>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</si>
  <si>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</si>
  <si>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</si>
  <si>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</si>
  <si>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</si>
  <si>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</si>
  <si>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</si>
  <si>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</si>
  <si>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</si>
  <si>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</si>
  <si>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</si>
  <si>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</si>
  <si>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</si>
  <si>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</si>
  <si>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</si>
  <si>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</si>
  <si>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</si>
  <si>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</si>
  <si>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</si>
  <si>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</si>
  <si>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</si>
  <si>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</si>
  <si>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</si>
  <si>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</si>
  <si>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</si>
  <si>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</si>
  <si>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</si>
  <si>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</si>
  <si>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</si>
  <si>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</si>
  <si>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</si>
  <si>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</si>
  <si>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</si>
  <si>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</si>
  <si>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</si>
  <si>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</si>
  <si>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</si>
  <si>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</si>
  <si>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</si>
  <si>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</si>
  <si>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</si>
  <si>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</si>
  <si>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</si>
  <si>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</si>
  <si>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</si>
  <si>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</si>
  <si>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</si>
  <si>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</si>
  <si>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</si>
  <si>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</si>
  <si>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</si>
  <si>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</si>
  <si>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</si>
  <si>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</si>
  <si>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</si>
  <si>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</si>
  <si>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</si>
  <si>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</si>
  <si>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</si>
  <si>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</si>
  <si>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</si>
  <si>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</si>
  <si>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</si>
  <si>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</si>
  <si>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</si>
  <si>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</si>
  <si>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</si>
  <si>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</si>
  <si>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</si>
  <si>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</si>
  <si>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</si>
  <si>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</si>
  <si>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</si>
  <si>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</si>
  <si>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</si>
  <si>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</si>
  <si>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</si>
  <si>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</si>
  <si>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</si>
  <si>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</si>
  <si>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</si>
  <si>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</si>
  <si>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</si>
  <si>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</si>
  <si>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</si>
  <si>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</si>
  <si>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</si>
  <si>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</si>
  <si>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</si>
  <si>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</si>
  <si>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</si>
  <si>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</si>
  <si>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</si>
  <si>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</si>
  <si>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</si>
  <si>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</si>
  <si>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</si>
  <si>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</si>
  <si>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</si>
  <si>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</si>
  <si>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</si>
  <si>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</si>
  <si>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</si>
  <si>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</si>
  <si>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</si>
  <si>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</si>
  <si>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</si>
  <si>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</si>
  <si>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</si>
  <si>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</si>
  <si>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</si>
  <si>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</si>
  <si>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</si>
  <si>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</si>
  <si>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</si>
  <si>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</si>
  <si>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</si>
  <si>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</si>
  <si>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</si>
  <si>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</si>
  <si>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</si>
  <si>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</si>
  <si>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</si>
  <si>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</si>
  <si>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</si>
  <si>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</si>
  <si>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</si>
  <si>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</si>
  <si>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</si>
  <si>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</si>
  <si>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</si>
  <si>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</si>
  <si>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</si>
  <si>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</si>
  <si>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</si>
  <si>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</si>
  <si>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</si>
  <si>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</si>
  <si>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</si>
  <si>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</si>
  <si>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</si>
  <si>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</si>
  <si>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</si>
  <si>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</si>
  <si>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</si>
  <si>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</si>
  <si>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</si>
  <si>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</si>
  <si>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</si>
  <si>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</si>
  <si>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</si>
  <si>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</si>
  <si>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</si>
  <si>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</si>
  <si>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</si>
  <si>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</si>
  <si>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</si>
  <si>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</si>
  <si>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</si>
  <si>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</si>
  <si>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</si>
  <si>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</si>
  <si>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</si>
  <si>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</si>
  <si>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</si>
  <si>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</si>
  <si>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</si>
  <si>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</si>
  <si>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</si>
  <si>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</si>
  <si>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</si>
  <si>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</si>
  <si>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</si>
  <si>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</si>
  <si>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</si>
  <si>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</si>
  <si>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</si>
  <si>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</si>
  <si>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</si>
  <si>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</si>
  <si>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</si>
  <si>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</si>
  <si>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</si>
  <si>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</si>
  <si>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</si>
  <si>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</si>
  <si>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</si>
  <si>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</si>
  <si>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</si>
  <si>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</si>
  <si>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</si>
  <si>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</si>
  <si>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</si>
  <si>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</si>
  <si>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</si>
  <si>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</si>
  <si>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</si>
  <si>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</si>
  <si>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</si>
  <si>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</si>
  <si>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</si>
  <si>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</si>
  <si>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</si>
  <si>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</si>
  <si>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</si>
  <si>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</si>
  <si>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</si>
  <si>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</si>
  <si>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</si>
  <si>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</si>
  <si>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</si>
  <si>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</si>
  <si>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</si>
  <si>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</si>
  <si>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</si>
  <si>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</si>
  <si>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</si>
  <si>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</si>
  <si>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</si>
  <si>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</si>
  <si>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</si>
  <si>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</si>
  <si>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</si>
  <si>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</si>
  <si>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</si>
  <si>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</si>
  <si>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</si>
  <si>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</si>
  <si>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</si>
  <si>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</si>
  <si>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</si>
  <si>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</si>
  <si>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</si>
  <si>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</si>
  <si>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</si>
  <si>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</si>
  <si>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</si>
  <si>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</si>
  <si>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</si>
  <si>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</si>
  <si>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</si>
  <si>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</si>
  <si>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</si>
  <si>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</si>
  <si>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</si>
  <si>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</si>
  <si>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</si>
  <si>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</si>
  <si>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</si>
  <si>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</si>
  <si>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</si>
  <si>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</si>
  <si>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</si>
  <si>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</si>
  <si>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</si>
  <si>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</si>
  <si>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</si>
  <si>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</si>
  <si>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</si>
  <si>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</si>
  <si>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</si>
  <si>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</si>
  <si>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</si>
  <si>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</si>
  <si>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</si>
  <si>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</si>
  <si>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</si>
  <si>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</si>
  <si>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</si>
  <si>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</si>
  <si>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</si>
  <si>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</si>
  <si>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</si>
  <si>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</si>
  <si>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</si>
  <si>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</si>
  <si>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</si>
  <si>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</si>
  <si>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</si>
  <si>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</si>
  <si>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</si>
  <si>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</si>
  <si>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</si>
  <si>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</si>
  <si>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</si>
  <si>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</si>
  <si>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</si>
  <si>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</si>
  <si>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</si>
  <si>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</si>
  <si>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</si>
  <si>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</si>
  <si>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</si>
  <si>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</si>
  <si>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</si>
  <si>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</si>
  <si>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</si>
  <si>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</si>
  <si>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</si>
  <si>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</si>
  <si>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</si>
  <si>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</si>
  <si>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</si>
  <si>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</si>
  <si>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</si>
  <si>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</si>
  <si>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</si>
  <si>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</si>
  <si>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</si>
  <si>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</si>
  <si>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</si>
  <si>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</si>
  <si>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</si>
  <si>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</si>
  <si>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</si>
  <si>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</si>
  <si>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</si>
  <si>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</si>
  <si>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</si>
  <si>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</si>
  <si>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</si>
  <si>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</si>
  <si>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</si>
  <si>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</si>
  <si>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</si>
  <si>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</si>
  <si>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</si>
  <si>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</si>
  <si>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</si>
  <si>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</si>
  <si>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</si>
  <si>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</si>
  <si>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</si>
  <si>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</si>
  <si>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</si>
  <si>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</si>
  <si>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</si>
  <si>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</si>
  <si>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</si>
  <si>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</si>
  <si>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</si>
  <si>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</si>
  <si>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</si>
  <si>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</si>
  <si>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</si>
  <si>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</si>
  <si>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</si>
  <si>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</si>
  <si>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</si>
  <si>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</si>
  <si>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</si>
  <si>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</si>
  <si>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</si>
  <si>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</si>
  <si>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</si>
  <si>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</si>
  <si>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</si>
  <si>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</si>
  <si>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</si>
  <si>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</si>
  <si>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</si>
  <si>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</si>
  <si>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</si>
  <si>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</si>
  <si>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</si>
  <si>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</si>
  <si>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</si>
  <si>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</si>
  <si>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</si>
  <si>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</si>
  <si>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</si>
  <si>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</si>
  <si>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</si>
  <si>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</si>
  <si>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</si>
  <si>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</si>
  <si>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</si>
  <si>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</si>
  <si>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</si>
  <si>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</si>
  <si>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</si>
  <si>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</si>
  <si>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</si>
  <si>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</si>
  <si>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</si>
  <si>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</si>
  <si>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</si>
  <si>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</si>
  <si>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</si>
  <si>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</si>
  <si>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</si>
  <si>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</si>
  <si>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</si>
  <si>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</si>
  <si>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</si>
  <si>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</si>
  <si>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</si>
  <si>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</si>
  <si>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</si>
  <si>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</si>
  <si>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</si>
  <si>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</si>
  <si>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</si>
  <si>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</si>
  <si>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</si>
  <si>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</si>
  <si>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</si>
  <si>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</si>
  <si>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</si>
  <si>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</si>
  <si>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</si>
  <si>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</si>
  <si>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</si>
  <si>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</si>
  <si>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</si>
  <si>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</si>
  <si>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</si>
  <si>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</si>
  <si>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</si>
  <si>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</si>
  <si>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</si>
  <si>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</si>
  <si>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</si>
  <si>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</si>
  <si>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</si>
  <si>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</si>
  <si>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</si>
  <si>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</si>
  <si>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</si>
  <si>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</si>
  <si>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</si>
  <si>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</si>
  <si>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</si>
  <si>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</si>
  <si>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</si>
  <si>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</si>
  <si>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</si>
  <si>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</si>
  <si>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</si>
  <si>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</si>
  <si>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</si>
  <si>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</si>
  <si>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</si>
  <si>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</si>
  <si>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</si>
  <si>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</si>
  <si>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</si>
  <si>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</si>
  <si>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</si>
  <si>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</si>
  <si>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</si>
  <si>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</si>
  <si>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</si>
  <si>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</si>
  <si>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</si>
  <si>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</si>
  <si>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</si>
  <si>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</si>
  <si>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</si>
  <si>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</si>
  <si>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</si>
  <si>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</si>
  <si>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</si>
  <si>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</si>
  <si>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</si>
  <si>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</si>
  <si>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</si>
  <si>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</si>
  <si>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</si>
  <si>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</si>
  <si>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</si>
  <si>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</si>
  <si>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</si>
  <si>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</si>
  <si>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</si>
  <si>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</si>
  <si>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</si>
  <si>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</si>
  <si>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</si>
  <si>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</si>
  <si>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</si>
  <si>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</si>
  <si>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</si>
  <si>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</si>
  <si>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</si>
  <si>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</si>
  <si>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</si>
  <si>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</si>
  <si>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</si>
  <si>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</si>
  <si>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</si>
  <si>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</si>
  <si>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</si>
  <si>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</si>
  <si>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</si>
  <si>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</si>
  <si>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</si>
  <si>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</si>
  <si>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</si>
  <si>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</si>
  <si>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</si>
  <si>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</si>
  <si>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</si>
  <si>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</si>
  <si>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</si>
  <si>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</si>
  <si>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</si>
  <si>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</si>
  <si>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</si>
  <si>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</si>
  <si>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</si>
  <si>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</si>
  <si>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</si>
  <si>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</si>
  <si>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</si>
  <si>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</si>
  <si>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</si>
  <si>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</si>
  <si>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</si>
  <si>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</si>
  <si>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</si>
  <si>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</si>
  <si>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</si>
  <si>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</si>
  <si>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</si>
  <si>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</si>
  <si>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</si>
  <si>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</si>
  <si>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</si>
  <si>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</si>
  <si>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</si>
  <si>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</si>
  <si>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</si>
  <si>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</si>
  <si>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</si>
  <si>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</si>
  <si>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</si>
  <si>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</si>
  <si>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</si>
  <si>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</si>
  <si>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</si>
  <si>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</si>
  <si>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</si>
  <si>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</si>
  <si>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</si>
  <si>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</si>
  <si>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</si>
  <si>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</si>
  <si>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</si>
  <si>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</si>
  <si>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</si>
  <si>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</si>
  <si>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</si>
  <si>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</si>
  <si>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</si>
  <si>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</si>
  <si>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</si>
  <si>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</si>
  <si>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</si>
  <si>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</si>
  <si>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</si>
  <si>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</si>
  <si>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</si>
  <si>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</si>
  <si>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</si>
  <si>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</si>
  <si>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</si>
  <si>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</si>
  <si>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</si>
  <si>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</si>
  <si>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</si>
  <si>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</si>
  <si>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</si>
  <si>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</si>
  <si>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</si>
  <si>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</si>
  <si>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</si>
  <si>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</si>
  <si>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</si>
  <si>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</si>
  <si>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</si>
  <si>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</si>
  <si>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</si>
  <si>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</si>
  <si>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</si>
  <si>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</si>
  <si>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</si>
  <si>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</si>
  <si>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</si>
  <si>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</si>
  <si>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</si>
  <si>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</si>
  <si>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</si>
  <si>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</si>
  <si>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</si>
  <si>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</si>
  <si>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</si>
  <si>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</si>
  <si>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</si>
  <si>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</si>
  <si>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</si>
  <si>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</si>
  <si>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</si>
  <si>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</si>
  <si>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</si>
  <si>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</si>
  <si>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</si>
  <si>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</si>
  <si>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</si>
  <si>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</si>
  <si>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</si>
  <si>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</si>
  <si>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</si>
  <si>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</si>
  <si>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</si>
  <si>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</si>
  <si>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</si>
  <si>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</si>
  <si>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</si>
  <si>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</si>
  <si>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</si>
  <si>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</si>
  <si>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</si>
  <si>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</si>
  <si>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</si>
  <si>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</si>
  <si>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</si>
  <si>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</si>
  <si>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</si>
  <si>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</si>
  <si>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</si>
  <si>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</si>
  <si>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</si>
  <si>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</si>
  <si>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</si>
  <si>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</si>
  <si>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</si>
  <si>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</si>
  <si>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</si>
  <si>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</si>
  <si>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</si>
  <si>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</si>
  <si>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</si>
  <si>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</si>
  <si>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</si>
  <si>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</si>
  <si>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</si>
  <si>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</si>
  <si>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</si>
  <si>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</si>
  <si>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</si>
  <si>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</si>
  <si>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</si>
  <si>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</si>
  <si>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</si>
  <si>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</si>
  <si>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</si>
  <si>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</si>
  <si>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</si>
  <si>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</si>
  <si>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</si>
  <si>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</si>
  <si>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</si>
  <si>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</si>
  <si>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</si>
  <si>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</si>
  <si>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</si>
  <si>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</si>
  <si>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</si>
  <si>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</si>
  <si>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</si>
  <si>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</si>
  <si>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</si>
  <si>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</si>
  <si>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</si>
  <si>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</si>
  <si>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</si>
  <si>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</si>
  <si>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</si>
  <si>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</si>
  <si>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</si>
  <si>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</si>
  <si>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</si>
  <si>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</si>
  <si>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</si>
  <si>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</si>
  <si>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</si>
  <si>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</si>
  <si>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</si>
  <si>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</si>
  <si>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</si>
  <si>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</si>
  <si>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</si>
  <si>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</si>
  <si>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</si>
  <si>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</si>
  <si>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</si>
  <si>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</si>
  <si>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</si>
  <si>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</si>
  <si>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</si>
  <si>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</si>
  <si>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</si>
  <si>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</si>
  <si>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</si>
  <si>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</si>
  <si>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</si>
  <si>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</si>
  <si>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</si>
  <si>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</si>
  <si>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</si>
  <si>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</si>
  <si>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</si>
  <si>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</si>
  <si>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</si>
  <si>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</si>
  <si>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</si>
  <si>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</si>
  <si>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</si>
  <si>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</si>
  <si>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</si>
  <si>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</si>
  <si>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</si>
  <si>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</si>
  <si>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</si>
  <si>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</si>
  <si>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</si>
  <si>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</si>
  <si>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</si>
  <si>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</si>
  <si>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</si>
  <si>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</si>
  <si>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</si>
  <si>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</si>
  <si>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</si>
  <si>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</si>
  <si>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</si>
  <si>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</si>
  <si>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</si>
  <si>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</si>
  <si>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</si>
  <si>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</si>
  <si>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</si>
  <si>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</si>
  <si>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</si>
  <si>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</si>
  <si>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</si>
  <si>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</si>
  <si>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</si>
  <si>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</si>
  <si>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</si>
  <si>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</si>
  <si>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</si>
  <si>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</si>
  <si>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</si>
  <si>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</si>
  <si>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</si>
  <si>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</si>
  <si>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</si>
  <si>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</si>
  <si>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</si>
  <si>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</si>
  <si>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</si>
  <si>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</si>
  <si>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</si>
  <si>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</si>
  <si>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</si>
  <si>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</si>
  <si>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</si>
  <si>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</si>
  <si>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</si>
  <si>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</si>
  <si>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</si>
  <si>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</si>
  <si>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</si>
  <si>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</si>
  <si>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</si>
  <si>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</si>
  <si>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</si>
  <si>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</si>
  <si>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</si>
  <si>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</si>
  <si>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</si>
  <si>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</si>
  <si>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</si>
  <si>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</si>
  <si>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</si>
  <si>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</si>
  <si>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</si>
  <si>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</si>
  <si>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</si>
  <si>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</si>
  <si>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</si>
  <si>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</si>
  <si>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</si>
  <si>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</si>
  <si>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</si>
  <si>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</si>
  <si>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</si>
  <si>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</si>
  <si>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</si>
  <si>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</si>
  <si>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</si>
  <si>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</si>
  <si>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</si>
  <si>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</si>
  <si>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</si>
  <si>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</si>
  <si>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</si>
  <si>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</si>
  <si>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</si>
  <si>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</si>
  <si>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</si>
  <si>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</si>
  <si>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</si>
  <si>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</si>
  <si>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</si>
  <si>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</si>
  <si>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</si>
  <si>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</si>
  <si>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</si>
  <si>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</si>
  <si>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</si>
  <si>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</si>
  <si>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</si>
  <si>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</si>
  <si>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</si>
  <si>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</si>
  <si>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</si>
  <si>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</si>
  <si>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</si>
  <si>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</si>
  <si>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</si>
  <si>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</si>
  <si>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</si>
  <si>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</si>
  <si>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</si>
  <si>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</si>
  <si>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</si>
  <si>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</si>
  <si>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</si>
  <si>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</si>
  <si>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</si>
  <si>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</si>
  <si>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</si>
  <si>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</si>
  <si>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</si>
  <si>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</si>
  <si>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</si>
  <si>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</si>
  <si>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</si>
  <si>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</si>
  <si>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</si>
  <si>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</si>
  <si>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</si>
  <si>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</si>
  <si>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</si>
  <si>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</si>
  <si>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</si>
  <si>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</si>
  <si>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</si>
  <si>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</si>
  <si>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</si>
  <si>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</si>
  <si>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</si>
  <si>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</si>
  <si>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</si>
  <si>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</si>
  <si>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</si>
  <si>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</si>
  <si>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</si>
  <si>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</si>
  <si>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</si>
  <si>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</si>
  <si>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</si>
  <si>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</si>
  <si>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</si>
  <si>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</si>
  <si>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</si>
  <si>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</si>
  <si>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</si>
  <si>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</si>
  <si>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</si>
  <si>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</si>
  <si>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</si>
  <si>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</si>
  <si>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</si>
  <si>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</si>
  <si>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</si>
  <si>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</si>
  <si>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</si>
  <si>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</si>
  <si>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</si>
  <si>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</si>
  <si>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</si>
  <si>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</si>
  <si>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</si>
  <si>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</si>
  <si>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</si>
  <si>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</si>
  <si>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</si>
  <si>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</si>
  <si>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</si>
  <si>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</si>
  <si>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</si>
  <si>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</si>
  <si>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</si>
  <si>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</si>
  <si>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</si>
  <si>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</si>
  <si>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</si>
  <si>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</si>
  <si>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</si>
  <si>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</si>
  <si>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</si>
  <si>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</si>
  <si>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</si>
  <si>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</si>
  <si>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</si>
  <si>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</si>
  <si>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</si>
  <si>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</si>
  <si>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</si>
  <si>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</si>
  <si>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</si>
  <si>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</si>
  <si>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</si>
  <si>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</si>
  <si>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</si>
  <si>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</si>
  <si>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</si>
  <si>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</si>
  <si>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</si>
  <si>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</si>
  <si>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</si>
  <si>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</si>
  <si>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</si>
  <si>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</si>
  <si>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</si>
  <si>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</si>
  <si>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</si>
  <si>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</si>
  <si>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</si>
  <si>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</si>
  <si>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</si>
  <si>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</si>
  <si>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</si>
  <si>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</si>
  <si>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</si>
  <si>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</si>
  <si>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</si>
  <si>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</si>
  <si>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</si>
  <si>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</si>
  <si>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</si>
  <si>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</si>
  <si>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</si>
  <si>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</si>
  <si>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</si>
  <si>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</si>
  <si>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</si>
  <si>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</si>
  <si>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</si>
  <si>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</si>
  <si>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</si>
  <si>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</si>
  <si>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</si>
  <si>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</si>
  <si>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</si>
  <si>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</si>
  <si>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</si>
  <si>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</si>
  <si>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</si>
  <si>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</si>
  <si>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</si>
  <si>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</si>
  <si>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</si>
  <si>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</si>
  <si>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</si>
  <si>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</si>
  <si>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</si>
  <si>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</si>
  <si>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</si>
  <si>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</si>
  <si>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</si>
  <si>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</si>
  <si>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</si>
  <si>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</si>
  <si>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</si>
  <si>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</si>
  <si>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</si>
  <si>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</si>
  <si>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</si>
  <si>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</si>
  <si>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</si>
  <si>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</si>
  <si>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</si>
  <si>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</si>
  <si>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</si>
  <si>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</si>
  <si>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</si>
  <si>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</si>
  <si>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</si>
  <si>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</si>
  <si>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</si>
  <si>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</si>
  <si>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</si>
  <si>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</si>
  <si>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</si>
  <si>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</si>
  <si>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</si>
  <si>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</si>
  <si>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</si>
  <si>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</si>
  <si>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</si>
  <si>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</si>
  <si>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</si>
  <si>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</si>
  <si>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</si>
  <si>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</si>
  <si>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</si>
  <si>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</si>
  <si>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</si>
  <si>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</si>
  <si>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</si>
  <si>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</si>
  <si>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</si>
  <si>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</si>
  <si>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</si>
  <si>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</si>
  <si>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</si>
  <si>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</si>
  <si>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</si>
  <si>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</si>
  <si>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</si>
  <si>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</si>
  <si>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</si>
  <si>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</si>
  <si>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</si>
  <si>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</si>
  <si>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</si>
  <si>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</si>
  <si>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</si>
  <si>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</si>
  <si>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</si>
  <si>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</si>
  <si>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</si>
  <si>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</si>
  <si>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</si>
  <si>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</si>
  <si>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</si>
  <si>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</si>
  <si>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</si>
  <si>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</si>
  <si>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</si>
  <si>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</si>
  <si>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</si>
  <si>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</si>
  <si>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</si>
  <si>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</si>
  <si>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</si>
  <si>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</si>
  <si>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</si>
  <si>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</si>
  <si>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</si>
  <si>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</si>
  <si>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</si>
  <si>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</si>
  <si>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</si>
  <si>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</si>
  <si>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</si>
  <si>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</si>
  <si>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</si>
  <si>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</si>
  <si>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</si>
  <si>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</si>
  <si>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</si>
  <si>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</si>
  <si>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</si>
  <si>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</si>
  <si>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</si>
  <si>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</si>
  <si>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</si>
  <si>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</si>
  <si>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</si>
  <si>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</si>
  <si>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</si>
  <si>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</si>
  <si>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</si>
  <si>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</si>
  <si>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</si>
  <si>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</si>
  <si>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</si>
  <si>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</si>
  <si>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</si>
  <si>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</si>
  <si>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</si>
  <si>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</si>
  <si>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</si>
  <si>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</si>
  <si>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</si>
  <si>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</si>
  <si>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</si>
  <si>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</si>
  <si>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</si>
  <si>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</si>
  <si>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</si>
  <si>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</si>
  <si>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</si>
  <si>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</si>
  <si>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</si>
  <si>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</si>
  <si>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</si>
  <si>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</si>
  <si>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</si>
  <si>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</si>
  <si>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</si>
  <si>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</si>
  <si>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</si>
  <si>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</si>
  <si>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</si>
  <si>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</si>
  <si>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</si>
  <si>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</si>
  <si>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</si>
  <si>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</si>
  <si>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</si>
  <si>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</si>
  <si>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</si>
  <si>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</si>
  <si>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</si>
  <si>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</si>
  <si>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</si>
  <si>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</si>
  <si>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</si>
  <si>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</si>
  <si>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</si>
  <si>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</si>
  <si>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</si>
  <si>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</si>
  <si>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</si>
  <si>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</si>
  <si>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</si>
  <si>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</si>
  <si>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</si>
  <si>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</si>
  <si>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</si>
  <si>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</si>
  <si>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</si>
  <si>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</si>
  <si>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</si>
  <si>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</si>
  <si>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</si>
  <si>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</si>
  <si>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</si>
  <si>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</si>
  <si>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</si>
  <si>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</si>
  <si>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</si>
  <si>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</si>
  <si>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</si>
  <si>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</si>
  <si>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</si>
  <si>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</si>
  <si>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</si>
  <si>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</si>
  <si>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</si>
  <si>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</si>
  <si>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</si>
  <si>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</si>
  <si>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</si>
  <si>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</si>
  <si>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</si>
  <si>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</si>
  <si>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</si>
  <si>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</si>
  <si>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</si>
  <si>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</si>
  <si>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</si>
  <si>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</si>
  <si>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</si>
  <si>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</si>
  <si>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</si>
  <si>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</si>
  <si>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</si>
  <si>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</si>
  <si>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</si>
  <si>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</si>
  <si>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</si>
  <si>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</si>
  <si>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</si>
  <si>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</si>
  <si>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</si>
  <si>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</si>
  <si>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</si>
  <si>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</si>
  <si>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</si>
  <si>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</si>
  <si>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</si>
  <si>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</si>
  <si>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</si>
  <si>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</si>
  <si>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</si>
  <si>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</si>
  <si>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</si>
  <si>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</si>
  <si>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</si>
  <si>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</si>
  <si>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</si>
  <si>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</si>
  <si>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</si>
  <si>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</si>
  <si>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</si>
  <si>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</si>
  <si>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</si>
  <si>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</si>
  <si>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</si>
  <si>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</si>
  <si>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</si>
  <si>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</si>
  <si>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</si>
  <si>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</si>
  <si>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</si>
  <si>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</si>
  <si>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</si>
  <si>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</si>
  <si>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</si>
  <si>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</si>
  <si>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</si>
  <si>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</si>
  <si>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</si>
  <si>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</si>
  <si>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</si>
  <si>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</si>
  <si>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</si>
  <si>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</si>
  <si>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</si>
  <si>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</si>
  <si>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</si>
  <si>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</si>
  <si>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</si>
  <si>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</si>
  <si>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</si>
  <si>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</si>
  <si>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</si>
  <si>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</si>
  <si>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</si>
  <si>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</si>
  <si>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</si>
  <si>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</si>
  <si>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</si>
  <si>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</si>
  <si>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</si>
  <si>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</si>
  <si>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</si>
  <si>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</si>
  <si>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</si>
  <si>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</si>
  <si>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</si>
  <si>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</si>
  <si>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</si>
  <si>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</si>
  <si>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</si>
  <si>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</si>
  <si>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</si>
  <si>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</si>
  <si>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</si>
  <si>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</si>
  <si>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</si>
  <si>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</si>
  <si>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</si>
  <si>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</si>
  <si>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</si>
  <si>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</si>
  <si>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</si>
  <si>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</si>
  <si>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</si>
  <si>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</si>
  <si>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</si>
  <si>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</si>
  <si>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</si>
  <si>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</si>
  <si>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</si>
  <si>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</si>
  <si>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</si>
  <si>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</si>
  <si>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</si>
  <si>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</si>
  <si>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</si>
  <si>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</si>
  <si>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</si>
  <si>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</si>
  <si>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</si>
  <si>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</si>
  <si>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</si>
  <si>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</si>
  <si>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</si>
  <si>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</si>
  <si>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</si>
  <si>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</si>
  <si>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</si>
  <si>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</si>
  <si>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</si>
  <si>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</si>
  <si>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</si>
  <si>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</si>
  <si>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</si>
  <si>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</si>
  <si>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</si>
  <si>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</si>
  <si>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</si>
  <si>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</si>
  <si>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</si>
  <si>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</si>
  <si>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</si>
  <si>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</si>
  <si>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</si>
  <si>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</si>
  <si>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</si>
  <si>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</si>
  <si>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</si>
  <si>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</si>
  <si>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</si>
  <si>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</si>
  <si>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</si>
  <si>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</si>
  <si>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</si>
  <si>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</si>
  <si>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</si>
  <si>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</si>
  <si>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</si>
  <si>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</si>
  <si>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</si>
  <si>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</si>
  <si>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</si>
  <si>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</si>
  <si>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</si>
  <si>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</si>
  <si>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</si>
  <si>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</si>
  <si>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</si>
  <si>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</si>
  <si>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</si>
  <si>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</si>
  <si>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</si>
  <si>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</si>
  <si>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</si>
  <si>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</si>
  <si>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</si>
  <si>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</si>
  <si>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</si>
  <si>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</si>
  <si>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</si>
  <si>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</si>
  <si>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</si>
  <si>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</si>
  <si>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</si>
  <si>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</si>
  <si>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</si>
  <si>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</si>
  <si>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</si>
  <si>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</si>
  <si>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</si>
  <si>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</si>
  <si>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</si>
  <si>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</si>
  <si>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</si>
  <si>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</si>
  <si>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</si>
  <si>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</si>
  <si>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</si>
  <si>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</si>
  <si>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</si>
  <si>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</si>
  <si>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</si>
  <si>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</si>
  <si>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</si>
  <si>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</si>
  <si>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</si>
  <si>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</si>
  <si>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</si>
  <si>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</si>
  <si>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</si>
  <si>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</si>
  <si>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</si>
  <si>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</si>
  <si>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</si>
  <si>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</si>
  <si>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</si>
  <si>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</si>
  <si>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</si>
  <si>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</si>
  <si>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</si>
  <si>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</si>
  <si>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</si>
  <si>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</si>
  <si>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</si>
  <si>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</si>
  <si>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</si>
  <si>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</si>
  <si>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</si>
  <si>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</si>
  <si>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</si>
  <si>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</si>
  <si>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</si>
  <si>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</si>
  <si>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</si>
  <si>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</si>
  <si>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</si>
  <si>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</si>
  <si>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</si>
  <si>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</si>
  <si>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</si>
  <si>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</si>
  <si>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</si>
  <si>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</si>
  <si>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</si>
  <si>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</si>
  <si>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</si>
  <si>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</si>
  <si>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</si>
  <si>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</si>
  <si>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</si>
  <si>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</si>
  <si>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</si>
  <si>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</si>
  <si>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</si>
  <si>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</si>
  <si>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</si>
  <si>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</si>
  <si>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</si>
  <si>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</si>
  <si>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</si>
  <si>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</si>
  <si>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</si>
  <si>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</si>
  <si>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</si>
  <si>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</si>
  <si>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</si>
  <si>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</si>
  <si>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</si>
  <si>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</si>
  <si>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</si>
  <si>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</si>
  <si>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</si>
  <si>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</si>
  <si>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</si>
  <si>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</si>
  <si>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</si>
  <si>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</si>
  <si>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</si>
  <si>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</si>
  <si>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</si>
  <si>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</si>
  <si>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</si>
  <si>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</si>
  <si>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</si>
  <si>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</si>
  <si>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</si>
  <si>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</si>
  <si>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</si>
  <si>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</si>
  <si>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</si>
  <si>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</si>
  <si>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</si>
  <si>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</si>
  <si>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</si>
  <si>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</si>
  <si>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</si>
  <si>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</si>
  <si>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</si>
  <si>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</si>
  <si>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</si>
  <si>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</si>
  <si>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</si>
  <si>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</si>
  <si>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</si>
  <si>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</si>
  <si>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</si>
  <si>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</si>
  <si>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</si>
  <si>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</si>
  <si>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</si>
  <si>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</si>
  <si>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</si>
  <si>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</si>
  <si>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</si>
  <si>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</si>
  <si>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</si>
  <si>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</si>
  <si>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</si>
  <si>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</si>
  <si>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</si>
  <si>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</si>
  <si>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</si>
  <si>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</si>
  <si>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</si>
  <si>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</si>
  <si>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</si>
  <si>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</si>
  <si>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</si>
  <si>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</si>
  <si>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</si>
  <si>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</si>
  <si>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</si>
  <si>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</si>
  <si>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</si>
  <si>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</si>
  <si>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</si>
  <si>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</si>
  <si>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</si>
  <si>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</si>
  <si>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</si>
  <si>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</si>
  <si>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</si>
  <si>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</si>
  <si>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</si>
  <si>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</si>
  <si>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</si>
  <si>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</si>
  <si>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</si>
  <si>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</si>
  <si>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</si>
  <si>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</si>
  <si>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</si>
  <si>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</si>
  <si>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</si>
  <si>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</si>
  <si>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</si>
  <si>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</si>
  <si>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</si>
  <si>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</si>
  <si>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</si>
  <si>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</si>
  <si>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</si>
  <si>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</si>
  <si>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</si>
  <si>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</si>
  <si>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</si>
  <si>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</si>
  <si>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</si>
  <si>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</si>
  <si>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</si>
  <si>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</si>
  <si>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</si>
  <si>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</si>
  <si>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</si>
  <si>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</si>
  <si>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</si>
  <si>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</si>
  <si>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</si>
  <si>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</si>
  <si>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</si>
  <si>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</si>
  <si>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</si>
  <si>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</si>
  <si>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</si>
  <si>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</si>
  <si>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</si>
  <si>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</si>
  <si>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</si>
  <si>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</si>
  <si>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</si>
  <si>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</si>
  <si>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</si>
  <si>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</si>
  <si>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</si>
  <si>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</si>
  <si>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</si>
  <si>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</si>
  <si>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</si>
  <si>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</si>
  <si>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</si>
  <si>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</si>
  <si>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</si>
  <si>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</si>
  <si>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</si>
  <si>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</si>
  <si>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</si>
  <si>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</si>
  <si>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</si>
  <si>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</si>
  <si>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</si>
  <si>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</si>
  <si>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</si>
  <si>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</si>
  <si>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</si>
  <si>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</si>
  <si>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</si>
  <si>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</si>
  <si>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</si>
  <si>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</si>
  <si>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</si>
  <si>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</si>
  <si>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</si>
  <si>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</si>
  <si>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</si>
  <si>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</si>
  <si>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</si>
  <si>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</si>
  <si>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</si>
  <si>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</si>
  <si>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</si>
  <si>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</si>
  <si>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</si>
  <si>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</si>
  <si>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</si>
  <si>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</si>
  <si>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</si>
  <si>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</si>
  <si>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</si>
  <si>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</si>
  <si>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</si>
  <si>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</si>
  <si>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</si>
  <si>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</si>
  <si>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</si>
  <si>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</si>
  <si>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</si>
  <si>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</si>
  <si>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</si>
  <si>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</si>
  <si>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</si>
  <si>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</si>
  <si>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</si>
  <si>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</si>
  <si>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</si>
  <si>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</si>
  <si>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</si>
  <si>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</si>
  <si>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</si>
  <si>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</si>
  <si>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</si>
  <si>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</si>
  <si>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</si>
  <si>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</si>
  <si>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</si>
  <si>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</si>
  <si>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</si>
  <si>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</si>
  <si>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</si>
  <si>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</si>
  <si>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</si>
  <si>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</si>
  <si>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</si>
  <si>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</si>
  <si>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</si>
  <si>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</si>
  <si>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</si>
  <si>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</si>
  <si>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</si>
  <si>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</si>
  <si>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</si>
  <si>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</si>
  <si>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</si>
  <si>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</si>
  <si>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</si>
  <si>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</si>
  <si>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</si>
  <si>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</si>
  <si>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</si>
  <si>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</si>
  <si>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</si>
  <si>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</si>
  <si>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</si>
  <si>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</si>
  <si>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</si>
  <si>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</si>
  <si>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</si>
  <si>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</si>
  <si>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</si>
  <si>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</si>
  <si>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</si>
  <si>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</si>
  <si>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</si>
  <si>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</si>
  <si>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</si>
  <si>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</si>
  <si>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</si>
  <si>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</si>
  <si>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</si>
  <si>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</si>
  <si>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</si>
  <si>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</si>
  <si>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</si>
  <si>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</si>
  <si>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</si>
  <si>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</si>
  <si>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</si>
  <si>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</si>
  <si>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</si>
  <si>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</si>
  <si>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</si>
  <si>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</si>
  <si>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</si>
  <si>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</si>
  <si>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</si>
  <si>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</si>
  <si>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</si>
  <si>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</si>
  <si>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</si>
  <si>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</si>
  <si>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</si>
  <si>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</si>
  <si>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</si>
  <si>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</si>
  <si>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</si>
  <si>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</si>
  <si>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</si>
  <si>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</si>
  <si>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</si>
  <si>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</si>
  <si>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</si>
  <si>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</si>
  <si>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</si>
  <si>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</si>
  <si>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</si>
  <si>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</si>
  <si>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</si>
  <si>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</si>
  <si>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</si>
  <si>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</si>
  <si>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</si>
  <si>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</si>
  <si>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</si>
  <si>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</si>
  <si>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</si>
  <si>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</si>
  <si>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</si>
  <si>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</si>
  <si>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</si>
  <si>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</si>
  <si>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</si>
  <si>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</si>
  <si>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</si>
  <si>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</si>
  <si>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</si>
  <si>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</si>
  <si>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</si>
  <si>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</si>
  <si>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</si>
  <si>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</si>
  <si>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</si>
  <si>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</si>
  <si>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</si>
  <si>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</si>
  <si>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</si>
  <si>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</si>
  <si>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</si>
  <si>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</si>
  <si>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</si>
  <si>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</si>
  <si>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</si>
  <si>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</si>
  <si>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</si>
  <si>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</si>
  <si>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</si>
  <si>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</si>
  <si>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</si>
  <si>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</si>
  <si>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</si>
  <si>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</si>
  <si>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</si>
  <si>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</si>
  <si>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</si>
  <si>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</si>
  <si>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</si>
  <si>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</si>
  <si>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</si>
  <si>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</si>
  <si>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</si>
  <si>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</si>
  <si>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</si>
  <si>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</si>
  <si>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</si>
  <si>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</si>
  <si>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</si>
  <si>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</si>
  <si>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</si>
  <si>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</si>
  <si>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</si>
  <si>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</si>
  <si>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</si>
  <si>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</si>
  <si>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</si>
  <si>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</si>
  <si>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</si>
  <si>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</si>
  <si>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</si>
  <si>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</si>
  <si>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</si>
  <si>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</si>
  <si>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</si>
  <si>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</si>
  <si>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</si>
  <si>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</si>
  <si>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</si>
  <si>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</si>
  <si>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</si>
  <si>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</si>
  <si>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</si>
  <si>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</si>
  <si>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</si>
  <si>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</si>
  <si>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</si>
  <si>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</si>
  <si>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</si>
  <si>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</si>
  <si>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</si>
  <si>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</si>
  <si>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</si>
  <si>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</si>
  <si>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</si>
  <si>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</si>
  <si>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</si>
  <si>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</si>
  <si>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</si>
  <si>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</si>
  <si>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</si>
  <si>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</si>
  <si>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</si>
  <si>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</si>
  <si>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</si>
  <si>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</si>
  <si>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</si>
  <si>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</si>
  <si>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</si>
  <si>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</si>
  <si>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</si>
  <si>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</si>
  <si>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</si>
  <si>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</si>
  <si>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</si>
  <si>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</si>
  <si>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</si>
  <si>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</si>
  <si>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</si>
  <si>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</si>
  <si>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</si>
  <si>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</si>
  <si>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</si>
  <si>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</si>
  <si>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</si>
  <si>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</si>
  <si>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</si>
  <si>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</si>
  <si>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</si>
  <si>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</si>
  <si>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</si>
  <si>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</si>
  <si>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</si>
  <si>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</si>
  <si>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</si>
  <si>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</si>
  <si>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</si>
  <si>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</si>
  <si>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</si>
  <si>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</si>
  <si>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</si>
  <si>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</si>
  <si>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</si>
  <si>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</si>
  <si>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</si>
  <si>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</si>
  <si>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</si>
  <si>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</si>
  <si>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</si>
  <si>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</si>
  <si>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</si>
  <si>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</si>
  <si>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</si>
  <si>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</si>
  <si>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</si>
  <si>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</si>
  <si>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</si>
  <si>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</si>
  <si>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</si>
  <si>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</si>
  <si>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</si>
  <si>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</si>
  <si>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</si>
  <si>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</si>
  <si>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</si>
  <si>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</si>
  <si>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</si>
  <si>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</si>
  <si>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</si>
  <si>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</si>
  <si>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</si>
  <si>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</si>
  <si>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</si>
  <si>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</si>
  <si>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</si>
  <si>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</si>
  <si>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</si>
  <si>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</si>
  <si>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</si>
  <si>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</si>
  <si>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</si>
  <si>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</si>
  <si>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</si>
  <si>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</si>
  <si>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</si>
  <si>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</si>
  <si>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</si>
  <si>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</si>
  <si>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</si>
  <si>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</si>
  <si>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</si>
  <si>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</si>
  <si>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</si>
  <si>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</si>
  <si>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</si>
  <si>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</si>
  <si>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</si>
  <si>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</si>
  <si>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</si>
  <si>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</si>
  <si>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</si>
  <si>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</si>
  <si>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</si>
  <si>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</si>
  <si>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</si>
  <si>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</si>
  <si>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</si>
  <si>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</si>
  <si>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</si>
  <si>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</si>
  <si>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</si>
  <si>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</si>
  <si>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</si>
  <si>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</si>
  <si>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</si>
  <si>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</si>
  <si>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</si>
  <si>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</si>
  <si>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</si>
  <si>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</si>
  <si>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</si>
  <si>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</si>
  <si>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</si>
  <si>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</si>
  <si>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</si>
  <si>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</si>
  <si>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</si>
  <si>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</si>
  <si>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</si>
  <si>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</si>
  <si>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</si>
  <si>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</si>
  <si>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</si>
  <si>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</si>
  <si>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</si>
  <si>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</si>
  <si>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</si>
  <si>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</si>
  <si>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</si>
  <si>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</si>
  <si>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</si>
  <si>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</si>
  <si>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</si>
  <si>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</si>
  <si>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</si>
  <si>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</si>
  <si>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</si>
  <si>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</si>
  <si>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</si>
  <si>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</si>
  <si>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</si>
  <si>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</si>
  <si>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</si>
  <si>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</si>
  <si>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</si>
  <si>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</si>
  <si>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</si>
  <si>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</si>
  <si>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</si>
  <si>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</si>
  <si>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</si>
  <si>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</si>
  <si>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</si>
  <si>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</si>
  <si>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</si>
  <si>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</si>
  <si>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</si>
  <si>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</si>
  <si>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</si>
  <si>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</si>
  <si>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</si>
  <si>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</si>
  <si>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</si>
  <si>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</si>
  <si>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</si>
  <si>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</si>
  <si>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</si>
  <si>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</si>
  <si>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</si>
  <si>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</si>
  <si>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</si>
  <si>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</si>
  <si>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</si>
  <si>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</si>
  <si>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</si>
  <si>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</si>
  <si>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</si>
  <si>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</si>
  <si>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</si>
  <si>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</si>
  <si>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</si>
  <si>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</si>
  <si>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</si>
  <si>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</si>
  <si>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</si>
  <si>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</si>
  <si>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</si>
  <si>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</si>
  <si>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</si>
  <si>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</si>
  <si>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</si>
  <si>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</si>
  <si>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</si>
  <si>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</si>
  <si>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</si>
  <si>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</si>
  <si>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</si>
  <si>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</si>
  <si>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</si>
  <si>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</si>
  <si>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</si>
  <si>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</si>
  <si>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</si>
  <si>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</si>
  <si>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</si>
  <si>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</si>
  <si>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</si>
  <si>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</si>
  <si>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</si>
  <si>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</si>
  <si>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</si>
  <si>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</si>
  <si>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</si>
  <si>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</si>
  <si>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</si>
  <si>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</si>
  <si>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</si>
  <si>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</si>
  <si>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</si>
  <si>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</si>
  <si>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</si>
  <si>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</si>
  <si>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</si>
  <si>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</si>
  <si>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</si>
  <si>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</si>
  <si>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</si>
  <si>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</si>
  <si>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</si>
  <si>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</si>
  <si>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</si>
  <si>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</si>
  <si>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</si>
  <si>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</si>
  <si>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</si>
  <si>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</si>
  <si>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</si>
  <si>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</si>
  <si>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</si>
  <si>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</si>
  <si>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</si>
  <si>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</si>
  <si>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</si>
  <si>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</si>
  <si>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</si>
  <si>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</si>
  <si>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</si>
  <si>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</si>
  <si>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</si>
  <si>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</si>
  <si>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</si>
  <si>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</si>
  <si>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</si>
  <si>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</si>
  <si>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</si>
  <si>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</si>
  <si>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</si>
  <si>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</si>
  <si>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</si>
  <si>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</si>
  <si>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</si>
  <si>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</si>
  <si>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</si>
  <si>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</si>
  <si>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</si>
  <si>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</si>
  <si>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</si>
  <si>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</si>
  <si>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</si>
  <si>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</si>
  <si>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</si>
  <si>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</si>
  <si>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</si>
  <si>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</si>
  <si>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</si>
  <si>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</si>
  <si>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</si>
  <si>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</si>
  <si>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</si>
  <si>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</si>
  <si>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</si>
  <si>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</si>
  <si>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</si>
  <si>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</si>
  <si>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</si>
  <si>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</si>
  <si>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</si>
  <si>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</si>
  <si>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</si>
  <si>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</si>
  <si>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</si>
  <si>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</si>
  <si>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</si>
  <si>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</si>
  <si>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</si>
  <si>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</si>
  <si>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</si>
  <si>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</si>
  <si>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</si>
  <si>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</si>
  <si>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</si>
  <si>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</si>
  <si>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</si>
  <si>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</si>
  <si>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</si>
  <si>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</si>
  <si>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</si>
  <si>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</si>
  <si>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</si>
  <si>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</si>
  <si>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</si>
  <si>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</si>
  <si>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</si>
  <si>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</si>
  <si>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</si>
  <si>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</si>
  <si>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</si>
  <si>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</si>
  <si>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</si>
  <si>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</si>
  <si>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</si>
  <si>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</si>
  <si>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</si>
  <si>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</si>
  <si>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</si>
  <si>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</si>
  <si>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</si>
  <si>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</si>
  <si>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</si>
  <si>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</si>
  <si>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</si>
  <si>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</si>
  <si>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</si>
  <si>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</si>
  <si>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</si>
  <si>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</si>
  <si>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</si>
  <si>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</si>
  <si>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</si>
  <si>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</si>
  <si>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</si>
  <si>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</si>
  <si>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</si>
  <si>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</si>
  <si>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</si>
  <si>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</si>
  <si>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</si>
  <si>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</si>
  <si>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</si>
  <si>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</si>
  <si>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</si>
  <si>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</si>
  <si>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</si>
  <si>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</si>
  <si>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</si>
  <si>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</si>
  <si>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</si>
  <si>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</si>
  <si>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</si>
  <si>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</si>
  <si>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</si>
  <si>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</si>
  <si>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</si>
  <si>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</si>
  <si>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</si>
  <si>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</si>
  <si>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</si>
  <si>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</si>
  <si>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</si>
  <si>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</si>
  <si>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</si>
  <si>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</si>
  <si>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</si>
  <si>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</si>
  <si>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</si>
  <si>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</si>
  <si>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</si>
  <si>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</si>
  <si>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</si>
  <si>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</si>
  <si>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</si>
  <si>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</si>
  <si>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</si>
  <si>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</si>
  <si>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</si>
  <si>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</si>
  <si>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</si>
  <si>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</si>
  <si>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</si>
  <si>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</si>
  <si>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</si>
  <si>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</si>
  <si>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</si>
  <si>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</si>
  <si>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</si>
  <si>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</si>
  <si>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</si>
  <si>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</si>
  <si>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</si>
  <si>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</si>
  <si>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</si>
  <si>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</si>
  <si>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</si>
  <si>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</si>
  <si>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</si>
  <si>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</si>
  <si>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</si>
  <si>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</si>
  <si>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</si>
  <si>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</si>
  <si>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</si>
  <si>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</si>
  <si>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</si>
  <si>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</si>
  <si>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</si>
  <si>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</si>
  <si>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</si>
  <si>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</si>
  <si>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</si>
  <si>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</si>
  <si>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</si>
  <si>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</si>
  <si>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</si>
  <si>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</si>
  <si>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</si>
  <si>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</si>
  <si>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</si>
  <si>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</si>
  <si>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</si>
  <si>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</si>
  <si>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</si>
  <si>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</si>
  <si>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</si>
  <si>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</si>
  <si>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</si>
  <si>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</si>
  <si>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</si>
  <si>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</si>
  <si>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</si>
  <si>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</si>
  <si>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</si>
  <si>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</si>
  <si>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</si>
  <si>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</si>
  <si>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</si>
  <si>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</si>
  <si>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</si>
  <si>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</si>
  <si>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</si>
  <si>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</si>
  <si>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</si>
  <si>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</si>
  <si>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</si>
  <si>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</si>
  <si>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</si>
  <si>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</si>
  <si>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</si>
  <si>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</si>
  <si>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</si>
  <si>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</si>
  <si>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</si>
  <si>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</si>
  <si>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</si>
  <si>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</si>
  <si>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</si>
  <si>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</si>
  <si>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</si>
  <si>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</si>
  <si>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</si>
  <si>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</si>
  <si>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</si>
  <si>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</si>
  <si>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</si>
  <si>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</si>
  <si>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</si>
  <si>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</si>
  <si>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</si>
  <si>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</si>
  <si>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</si>
  <si>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</si>
  <si>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</si>
  <si>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</si>
  <si>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</si>
  <si>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</si>
  <si>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</si>
  <si>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</si>
  <si>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</si>
  <si>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</si>
  <si>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</si>
  <si>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</si>
  <si>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</si>
  <si>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</si>
  <si>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</si>
  <si>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</si>
  <si>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</si>
  <si>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</si>
  <si>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</si>
  <si>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</si>
  <si>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</si>
  <si>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</si>
  <si>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</si>
  <si>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</si>
  <si>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</si>
  <si>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</si>
  <si>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</si>
  <si>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</si>
  <si>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</si>
  <si>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</si>
  <si>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</si>
  <si>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</si>
  <si>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</si>
  <si>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</si>
  <si>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</si>
  <si>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</si>
  <si>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</si>
  <si>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</si>
  <si>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</si>
  <si>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</si>
  <si>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</si>
  <si>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</si>
  <si>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</si>
  <si>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</si>
  <si>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</si>
  <si>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</si>
  <si>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</si>
  <si>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</si>
  <si>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</si>
  <si>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</si>
  <si>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</si>
  <si>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</si>
  <si>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</si>
  <si>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</si>
  <si>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</si>
  <si>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</si>
  <si>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</si>
  <si>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</si>
  <si>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</si>
  <si>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</si>
  <si>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</si>
  <si>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</si>
  <si>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</si>
  <si>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</si>
  <si>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</si>
  <si>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</si>
  <si>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</si>
  <si>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</si>
  <si>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</si>
  <si>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</si>
  <si>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</si>
  <si>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</si>
  <si>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</si>
  <si>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</si>
  <si>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</si>
  <si>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</si>
  <si>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</si>
  <si>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</si>
  <si>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</si>
  <si>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</si>
  <si>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</si>
  <si>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</si>
  <si>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</si>
  <si>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</si>
  <si>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</si>
  <si>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</si>
  <si>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</si>
  <si>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</si>
  <si>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</si>
  <si>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</si>
  <si>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</si>
  <si>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</si>
  <si>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</si>
  <si>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</si>
  <si>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</si>
  <si>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</si>
  <si>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</si>
  <si>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</si>
  <si>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</si>
  <si>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</si>
  <si>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</si>
  <si>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</si>
  <si>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</si>
  <si>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</si>
  <si>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</si>
  <si>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</si>
  <si>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</si>
  <si>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</si>
  <si>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</si>
  <si>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</si>
  <si>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</si>
  <si>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</si>
  <si>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</si>
  <si>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</si>
  <si>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</si>
  <si>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</si>
  <si>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</si>
  <si>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</si>
  <si>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</si>
  <si>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</si>
  <si>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</si>
  <si>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</si>
  <si>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</si>
  <si>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</si>
  <si>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</si>
  <si>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</si>
  <si>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</si>
  <si>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</si>
  <si>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</si>
  <si>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</si>
  <si>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</si>
  <si>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</si>
  <si>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</si>
  <si>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</si>
  <si>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</si>
  <si>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</si>
  <si>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</si>
  <si>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</si>
  <si>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</si>
  <si>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</si>
  <si>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</si>
  <si>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</si>
  <si>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</si>
  <si>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</si>
  <si>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</si>
  <si>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</si>
  <si>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</si>
  <si>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</si>
  <si>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</si>
  <si>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</si>
  <si>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</si>
  <si>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</si>
  <si>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</si>
  <si>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</si>
  <si>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</si>
  <si>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</si>
  <si>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</si>
  <si>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</si>
  <si>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</si>
  <si>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</si>
  <si>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</si>
  <si>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</si>
  <si>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</si>
  <si>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</si>
  <si>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</si>
  <si>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</si>
  <si>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</si>
  <si>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</si>
  <si>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</si>
  <si>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</si>
  <si>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</si>
  <si>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</si>
  <si>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</si>
  <si>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</si>
  <si>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</si>
  <si>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</si>
  <si>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</si>
  <si>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</si>
  <si>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</si>
  <si>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</si>
  <si>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</si>
  <si>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</si>
  <si>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</si>
  <si>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</si>
  <si>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</si>
  <si>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</si>
  <si>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</si>
  <si>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</si>
  <si>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</si>
  <si>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</si>
  <si>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</si>
  <si>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</si>
  <si>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</si>
  <si>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</si>
  <si>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</si>
  <si>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</si>
  <si>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</si>
  <si>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</si>
  <si>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</si>
  <si>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</si>
  <si>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</si>
  <si>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</si>
  <si>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</si>
  <si>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</si>
  <si>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</si>
  <si>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</si>
  <si>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</si>
  <si>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</si>
  <si>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</si>
  <si>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</si>
  <si>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</si>
  <si>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</si>
  <si>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</si>
  <si>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</si>
  <si>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</si>
  <si>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</si>
  <si>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</si>
  <si>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</si>
  <si>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</si>
  <si>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</si>
  <si>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</si>
  <si>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</si>
  <si>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</si>
  <si>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</si>
  <si>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</si>
  <si>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</si>
  <si>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</si>
  <si>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</si>
  <si>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</si>
  <si>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</si>
  <si>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</si>
  <si>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</si>
  <si>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</si>
  <si>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</si>
  <si>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</si>
  <si>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</si>
  <si>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</si>
  <si>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</si>
  <si>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</si>
  <si>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</si>
  <si>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</si>
  <si>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</si>
  <si>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</si>
  <si>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</si>
  <si>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</si>
  <si>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</si>
  <si>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</si>
  <si>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</si>
  <si>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</si>
  <si>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</si>
  <si>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</si>
  <si>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</si>
  <si>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</si>
  <si>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</si>
  <si>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</si>
  <si>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</si>
  <si>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</si>
  <si>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</si>
  <si>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</si>
  <si>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</si>
  <si>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</si>
  <si>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</si>
  <si>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</si>
  <si>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</si>
  <si>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</si>
  <si>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</si>
  <si>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</si>
  <si>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</si>
  <si>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</si>
  <si>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</si>
  <si>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</si>
  <si>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</si>
  <si>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</si>
  <si>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</si>
  <si>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</si>
  <si>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</si>
  <si>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</si>
  <si>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</si>
  <si>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</si>
  <si>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</si>
  <si>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</si>
  <si>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</si>
  <si>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</si>
  <si>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</si>
  <si>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</si>
  <si>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</si>
  <si>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</si>
  <si>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</si>
  <si>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</si>
  <si>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</si>
  <si>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</si>
  <si>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</si>
  <si>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</si>
  <si>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</si>
  <si>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</si>
  <si>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</si>
  <si>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</si>
  <si>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</si>
  <si>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</si>
  <si>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</si>
  <si>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</si>
  <si>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</si>
  <si>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</si>
  <si>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</si>
  <si>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</si>
  <si>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</si>
  <si>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</si>
  <si>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</si>
  <si>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</si>
  <si>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</si>
  <si>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</si>
  <si>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</si>
  <si>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</si>
  <si>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</si>
  <si>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</si>
  <si>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</si>
  <si>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</si>
  <si>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</si>
  <si>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</si>
  <si>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</si>
  <si>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</si>
  <si>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</si>
  <si>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</si>
  <si>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</si>
  <si>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</si>
  <si>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</si>
  <si>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</si>
  <si>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</si>
  <si>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</si>
  <si>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</si>
  <si>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</si>
  <si>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</si>
  <si>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</si>
  <si>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</si>
  <si>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</si>
  <si>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</si>
  <si>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</si>
  <si>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</si>
  <si>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</si>
  <si>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</si>
  <si>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</si>
  <si>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</si>
  <si>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</si>
  <si>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</si>
  <si>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</si>
  <si>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</si>
  <si>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</si>
  <si>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</si>
  <si>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</si>
  <si>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</si>
  <si>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</si>
  <si>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</si>
  <si>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</si>
  <si>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</si>
  <si>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</si>
  <si>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</si>
  <si>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</si>
  <si>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</si>
  <si>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</si>
  <si>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</si>
  <si>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</si>
  <si>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</si>
  <si>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</si>
  <si>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</si>
  <si>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</si>
  <si>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</si>
  <si>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</si>
  <si>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</si>
  <si>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</si>
  <si>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</si>
  <si>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</si>
  <si>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</si>
  <si>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</si>
  <si>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</si>
  <si>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</si>
  <si>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</si>
  <si>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</si>
  <si>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</si>
  <si>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</si>
  <si>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</si>
  <si>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</si>
  <si>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</si>
  <si>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</si>
  <si>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</si>
  <si>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</si>
  <si>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</si>
  <si>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</si>
  <si>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</si>
  <si>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</si>
  <si>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</si>
  <si>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</si>
  <si>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</si>
  <si>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</si>
  <si>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</si>
  <si>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</si>
  <si>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</si>
  <si>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</si>
  <si>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</si>
  <si>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</si>
  <si>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</si>
  <si>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</si>
  <si>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</si>
  <si>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</si>
  <si>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</si>
  <si>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</si>
  <si>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</si>
  <si>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</si>
  <si>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</si>
  <si>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</si>
  <si>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</si>
  <si>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</si>
  <si>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</si>
  <si>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</si>
  <si>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</si>
  <si>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</si>
  <si>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</si>
  <si>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</si>
  <si>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</si>
  <si>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</si>
  <si>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</si>
  <si>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</si>
  <si>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</si>
  <si>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</si>
  <si>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</si>
  <si>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</si>
  <si>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</si>
  <si>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</si>
  <si>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</si>
  <si>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</si>
  <si>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</si>
  <si>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</si>
  <si>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</si>
  <si>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</si>
  <si>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</si>
  <si>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</si>
  <si>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</si>
  <si>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</si>
  <si>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</si>
  <si>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</si>
  <si>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</si>
  <si>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</si>
  <si>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</si>
  <si>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</si>
  <si>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</si>
  <si>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</si>
  <si>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</si>
  <si>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</si>
  <si>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</si>
  <si>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</si>
  <si>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</si>
  <si>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</si>
  <si>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</si>
  <si>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</si>
  <si>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</si>
  <si>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</si>
  <si>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</si>
  <si>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</si>
  <si>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</si>
  <si>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</si>
  <si>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</si>
  <si>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</si>
  <si>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</si>
  <si>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</si>
  <si>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</si>
  <si>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</si>
  <si>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</si>
  <si>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</si>
  <si>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</si>
  <si>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</si>
  <si>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</si>
  <si>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</si>
  <si>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</si>
  <si>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</si>
  <si>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</si>
  <si>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</si>
  <si>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</si>
  <si>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</si>
  <si>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</si>
  <si>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</si>
  <si>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</si>
  <si>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</si>
  <si>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</si>
  <si>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</si>
  <si>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</si>
  <si>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</si>
  <si>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</si>
  <si>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</si>
  <si>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</si>
  <si>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</si>
  <si>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</si>
  <si>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</si>
  <si>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</si>
  <si>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</si>
  <si>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</si>
  <si>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</si>
  <si>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</si>
  <si>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</si>
  <si>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</si>
  <si>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</si>
  <si>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</si>
  <si>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</si>
  <si>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</si>
  <si>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</si>
  <si>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</si>
  <si>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</si>
  <si>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</si>
  <si>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</si>
  <si>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</si>
  <si>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</si>
  <si>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</si>
  <si>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</si>
  <si>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</si>
  <si>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</si>
  <si>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</si>
  <si>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</si>
  <si>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</si>
  <si>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</si>
  <si>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</si>
  <si>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</si>
  <si>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</si>
  <si>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</si>
  <si>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</si>
  <si>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</si>
  <si>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</si>
  <si>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</si>
  <si>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</si>
  <si>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</si>
  <si>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</si>
  <si>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</si>
  <si>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</si>
  <si>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</si>
  <si>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</si>
  <si>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</si>
  <si>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</si>
  <si>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</si>
  <si>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</si>
  <si>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</si>
  <si>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</si>
  <si>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</si>
  <si>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</si>
  <si>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</si>
  <si>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</si>
  <si>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</si>
  <si>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</si>
  <si>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</si>
  <si>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</si>
  <si>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</si>
  <si>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</si>
  <si>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</si>
  <si>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</si>
  <si>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</si>
  <si>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</si>
  <si>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</si>
  <si>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</si>
  <si>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</si>
  <si>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</si>
  <si>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</si>
  <si>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</si>
  <si>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</si>
  <si>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</si>
  <si>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</si>
  <si>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</si>
  <si>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</si>
  <si>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</si>
  <si>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</si>
  <si>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</si>
  <si>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</si>
  <si>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</si>
  <si>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</si>
  <si>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</si>
  <si>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</si>
  <si>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</si>
  <si>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</si>
  <si>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</si>
  <si>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</si>
  <si>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</si>
  <si>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</si>
  <si>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</si>
  <si>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</si>
  <si>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</si>
  <si>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</si>
  <si>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</si>
  <si>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</si>
  <si>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</si>
  <si>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</si>
  <si>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</si>
  <si>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</si>
  <si>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</si>
  <si>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</si>
  <si>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</si>
  <si>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</si>
  <si>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</si>
  <si>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</si>
  <si>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</si>
  <si>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</si>
  <si>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</si>
  <si>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</si>
  <si>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</si>
  <si>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</si>
  <si>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</si>
  <si>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</si>
  <si>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</si>
  <si>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</si>
  <si>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</si>
  <si>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</si>
  <si>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</si>
  <si>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</si>
  <si>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</si>
  <si>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</si>
  <si>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</si>
  <si>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</si>
  <si>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</si>
  <si>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</si>
  <si>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</si>
  <si>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</si>
  <si>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</si>
  <si>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</si>
  <si>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</si>
  <si>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</si>
  <si>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</si>
  <si>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</si>
  <si>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</si>
  <si>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</si>
  <si>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</si>
  <si>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</si>
  <si>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</si>
  <si>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</si>
  <si>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</si>
  <si>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</si>
  <si>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</si>
  <si>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</si>
  <si>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</si>
  <si>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</si>
  <si>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</si>
  <si>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</si>
  <si>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</si>
  <si>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</si>
  <si>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</si>
  <si>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</si>
  <si>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</si>
  <si>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</si>
  <si>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</si>
  <si>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</si>
  <si>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</si>
  <si>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</si>
  <si>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</si>
  <si>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</si>
  <si>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</si>
  <si>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</si>
  <si>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</si>
  <si>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</si>
  <si>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</si>
  <si>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</si>
  <si>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</si>
  <si>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</si>
  <si>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</si>
  <si>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</si>
  <si>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</si>
  <si>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</si>
  <si>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</si>
  <si>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</si>
  <si>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</si>
  <si>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</si>
  <si>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</si>
  <si>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</si>
  <si>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</si>
  <si>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</si>
  <si>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</si>
  <si>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</si>
  <si>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</si>
  <si>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</si>
  <si>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</si>
  <si>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</si>
  <si>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</si>
  <si>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</si>
  <si>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</si>
  <si>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</si>
  <si>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</si>
  <si>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</si>
  <si>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</si>
  <si>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</si>
  <si>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</si>
  <si>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</si>
  <si>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</si>
  <si>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</si>
  <si>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</si>
  <si>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</si>
  <si>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</si>
  <si>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</si>
  <si>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</si>
  <si>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</si>
  <si>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</si>
  <si>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</si>
  <si>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</si>
  <si>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</si>
  <si>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</si>
  <si>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</si>
  <si>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</si>
  <si>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</si>
  <si>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</si>
  <si>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</si>
  <si>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</si>
  <si>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</si>
  <si>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</si>
  <si>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</si>
  <si>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</si>
  <si>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</si>
  <si>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</si>
  <si>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</si>
  <si>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</si>
  <si>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</si>
  <si>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</si>
  <si>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</si>
  <si>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</si>
  <si>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</si>
  <si>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</si>
  <si>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</si>
  <si>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</si>
  <si>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</si>
  <si>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</si>
  <si>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</si>
  <si>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</si>
  <si>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</si>
  <si>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</si>
  <si>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</si>
  <si>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</si>
  <si>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</si>
  <si>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</si>
  <si>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</si>
  <si>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</si>
  <si>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</si>
  <si>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</si>
  <si>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</si>
  <si>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</si>
  <si>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</si>
  <si>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</si>
  <si>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</si>
  <si>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</si>
  <si>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</si>
  <si>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</si>
  <si>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</si>
  <si>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</si>
  <si>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</si>
  <si>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</si>
  <si>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</si>
  <si>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</si>
  <si>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</si>
  <si>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</si>
  <si>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</si>
  <si>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</si>
  <si>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</si>
  <si>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</si>
  <si>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</si>
  <si>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</si>
  <si>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</si>
  <si>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</si>
  <si>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</si>
  <si>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</si>
  <si>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</si>
  <si>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</si>
  <si>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</si>
  <si>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</si>
  <si>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</si>
  <si>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</si>
  <si>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</si>
  <si>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</si>
  <si>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</si>
  <si>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</si>
  <si>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</si>
  <si>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</si>
  <si>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</si>
  <si>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</si>
  <si>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</si>
  <si>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</si>
  <si>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</si>
  <si>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</si>
  <si>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</si>
  <si>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</si>
  <si>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</si>
  <si>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</si>
  <si>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</si>
  <si>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</si>
  <si>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</si>
  <si>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</si>
  <si>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</si>
  <si>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</si>
  <si>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</si>
  <si>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</si>
  <si>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</si>
  <si>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</si>
  <si>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</si>
  <si>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</si>
  <si>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</si>
  <si>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</si>
  <si>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</si>
  <si>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</si>
  <si>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</si>
  <si>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</si>
  <si>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</si>
  <si>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</si>
  <si>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</si>
  <si>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</si>
  <si>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</si>
  <si>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</si>
  <si>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</si>
  <si>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</si>
  <si>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</si>
  <si>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</si>
  <si>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</si>
  <si>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</si>
  <si>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</si>
  <si>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</si>
  <si>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</si>
  <si>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</si>
  <si>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</si>
  <si>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</si>
  <si>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</si>
  <si>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</si>
  <si>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</si>
  <si>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</si>
  <si>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</si>
  <si>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</si>
  <si>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</si>
  <si>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</si>
  <si>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</si>
  <si>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</si>
  <si>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</si>
  <si>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</si>
  <si>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</si>
  <si>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</si>
  <si>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</si>
  <si>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</si>
  <si>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</si>
  <si>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</si>
  <si>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</si>
  <si>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</si>
  <si>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</si>
  <si>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</si>
  <si>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</si>
  <si>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</si>
  <si>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</si>
  <si>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</si>
  <si>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</si>
  <si>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</si>
  <si>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</si>
  <si>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</si>
  <si>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</si>
  <si>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</si>
  <si>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</si>
  <si>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</si>
  <si>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</si>
  <si>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</si>
  <si>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</si>
  <si>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</si>
  <si>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</si>
  <si>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</si>
  <si>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</si>
  <si>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</si>
  <si>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</si>
  <si>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</si>
  <si>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</si>
  <si>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</si>
  <si>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</si>
  <si>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</si>
  <si>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</si>
  <si>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</si>
  <si>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</si>
  <si>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</si>
  <si>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</si>
  <si>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</si>
  <si>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</si>
  <si>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</si>
  <si>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</si>
  <si>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</si>
  <si>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</si>
  <si>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</si>
  <si>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</si>
  <si>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</si>
  <si>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</si>
  <si>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</si>
  <si>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</si>
  <si>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</si>
  <si>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</si>
  <si>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</si>
  <si>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</si>
  <si>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</si>
  <si>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</si>
  <si>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</si>
  <si>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</si>
  <si>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</si>
  <si>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</si>
  <si>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</si>
  <si>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</si>
  <si>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</si>
  <si>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</si>
  <si>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</si>
  <si>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</si>
  <si>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</si>
  <si>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</si>
  <si>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</si>
  <si>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</si>
  <si>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</si>
  <si>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</si>
  <si>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</si>
  <si>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</si>
  <si>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</si>
  <si>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</si>
  <si>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</si>
  <si>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</si>
  <si>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</si>
  <si>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</si>
  <si>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</si>
  <si>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</si>
  <si>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</si>
  <si>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</si>
  <si>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</si>
  <si>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</si>
  <si>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</si>
  <si>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</si>
  <si>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</si>
  <si>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</si>
  <si>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</si>
  <si>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</si>
  <si>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</si>
  <si>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</si>
  <si>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</si>
  <si>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</si>
  <si>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</si>
  <si>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</si>
  <si>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</si>
  <si>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</si>
  <si>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</si>
  <si>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</si>
  <si>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</si>
  <si>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</si>
  <si>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</si>
  <si>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</si>
  <si>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</si>
  <si>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</si>
  <si>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</si>
  <si>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</si>
  <si>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</si>
  <si>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</si>
  <si>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</si>
  <si>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</si>
  <si>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</si>
  <si>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</si>
  <si>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</si>
  <si>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</si>
  <si>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</si>
  <si>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</si>
  <si>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</si>
  <si>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</si>
  <si>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</si>
  <si>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</si>
  <si>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</si>
  <si>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</si>
  <si>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</si>
  <si>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</si>
  <si>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</si>
  <si>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</si>
  <si>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</si>
  <si>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</si>
  <si>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</si>
  <si>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</si>
  <si>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</si>
  <si>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</si>
  <si>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</si>
  <si>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</si>
  <si>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</si>
  <si>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</si>
  <si>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</si>
  <si>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</si>
  <si>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</si>
  <si>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</si>
  <si>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</si>
  <si>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</si>
  <si>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</si>
  <si>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</si>
  <si>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</si>
  <si>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</si>
  <si>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</si>
  <si>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</si>
  <si>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</si>
  <si>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</si>
  <si>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</si>
  <si>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</si>
  <si>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</si>
  <si>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</si>
  <si>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</si>
  <si>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</si>
  <si>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</si>
  <si>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</si>
  <si>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</si>
  <si>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</si>
  <si>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</si>
  <si>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</si>
  <si>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</si>
  <si>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</si>
  <si>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</si>
  <si>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</si>
  <si>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</si>
  <si>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</si>
  <si>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</si>
  <si>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</si>
  <si>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</si>
  <si>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</si>
  <si>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</si>
  <si>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</si>
  <si>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</si>
  <si>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</si>
  <si>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</si>
  <si>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</si>
  <si>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</si>
  <si>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</si>
  <si>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</si>
  <si>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</si>
  <si>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</si>
  <si>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</si>
  <si>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</si>
  <si>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</si>
  <si>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</si>
  <si>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</si>
  <si>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</si>
  <si>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</si>
  <si>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</si>
  <si>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</si>
  <si>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</si>
  <si>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</si>
  <si>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</si>
  <si>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</si>
  <si>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</si>
  <si>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</si>
  <si>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</si>
  <si>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</si>
  <si>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</si>
  <si>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</si>
  <si>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</si>
  <si>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</si>
  <si>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</si>
  <si>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</si>
  <si>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</si>
  <si>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</si>
  <si>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</si>
  <si>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</si>
  <si>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</si>
  <si>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</si>
  <si>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</si>
  <si>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</si>
  <si>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</si>
  <si>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</si>
  <si>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</si>
  <si>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</si>
  <si>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</si>
  <si>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</si>
  <si>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</si>
  <si>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</si>
  <si>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</si>
  <si>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</si>
  <si>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</si>
  <si>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</si>
  <si>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</si>
  <si>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</si>
  <si>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</si>
  <si>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</si>
  <si>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</si>
  <si>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</si>
  <si>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</si>
  <si>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</si>
  <si>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</si>
  <si>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</si>
  <si>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</si>
  <si>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</si>
  <si>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</si>
  <si>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</si>
  <si>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</si>
  <si>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</si>
  <si>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</si>
  <si>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</si>
  <si>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</si>
  <si>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</si>
  <si>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</si>
  <si>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</si>
  <si>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</si>
  <si>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</si>
  <si>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</si>
  <si>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</si>
  <si>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</si>
  <si>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</si>
  <si>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</si>
  <si>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</si>
  <si>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</si>
  <si>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</si>
  <si>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</si>
  <si>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</si>
  <si>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</si>
  <si>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</si>
  <si>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</si>
  <si>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</si>
  <si>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</si>
  <si>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</si>
  <si>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</si>
  <si>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</si>
  <si>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</si>
  <si>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</si>
  <si>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</si>
  <si>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</si>
  <si>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</si>
  <si>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</si>
  <si>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</si>
  <si>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</si>
  <si>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</si>
  <si>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</si>
  <si>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</si>
  <si>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</si>
  <si>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</si>
  <si>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</si>
  <si>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</si>
  <si>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</si>
  <si>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</si>
  <si>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</si>
  <si>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</si>
  <si>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</si>
  <si>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</si>
  <si>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</si>
  <si>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</si>
  <si>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</si>
  <si>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</si>
  <si>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</si>
  <si>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</si>
  <si>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</si>
  <si>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</si>
  <si>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</si>
  <si>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</si>
  <si>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</si>
  <si>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</si>
  <si>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</si>
  <si>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</si>
  <si>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</si>
  <si>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</si>
  <si>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</si>
  <si>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</si>
  <si>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</si>
  <si>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</si>
  <si>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</si>
  <si>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</si>
  <si>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</si>
  <si>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</si>
  <si>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</si>
  <si>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</si>
  <si>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</si>
  <si>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</si>
  <si>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</si>
  <si>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</si>
  <si>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</si>
  <si>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</si>
  <si>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</si>
  <si>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</si>
  <si>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</si>
  <si>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</si>
  <si>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</si>
  <si>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</si>
  <si>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</si>
  <si>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</si>
  <si>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</si>
  <si>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</si>
  <si>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</si>
  <si>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</si>
  <si>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</si>
  <si>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</si>
  <si>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</si>
  <si>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</si>
  <si>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</si>
  <si>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</si>
  <si>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</si>
  <si>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</si>
  <si>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</si>
  <si>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</si>
  <si>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</si>
  <si>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</si>
  <si>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</si>
  <si>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</si>
  <si>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</si>
  <si>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</si>
  <si>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</si>
  <si>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</si>
  <si>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</si>
  <si>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</si>
  <si>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</si>
  <si>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</si>
  <si>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</si>
  <si>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</si>
  <si>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</si>
  <si>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</si>
  <si>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</si>
  <si>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</si>
  <si>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</si>
  <si>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</si>
  <si>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</si>
  <si>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</si>
  <si>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</si>
  <si>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</si>
  <si>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</si>
  <si>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</si>
  <si>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</si>
  <si>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</si>
  <si>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</si>
  <si>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</si>
  <si>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</si>
  <si>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</si>
  <si>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</si>
  <si>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</si>
  <si>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</si>
  <si>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</si>
  <si>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</si>
  <si>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</si>
  <si>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</si>
  <si>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</si>
  <si>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</si>
  <si>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</si>
  <si>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</si>
  <si>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</si>
  <si>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</si>
  <si>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</si>
  <si>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</si>
  <si>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</si>
  <si>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</si>
  <si>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</si>
  <si>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</si>
  <si>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</si>
  <si>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</si>
  <si>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</si>
  <si>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</si>
  <si>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</si>
  <si>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</si>
  <si>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</si>
  <si>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</si>
  <si>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</si>
  <si>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</si>
  <si>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</si>
  <si>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</si>
  <si>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</si>
  <si>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</si>
  <si>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</si>
  <si>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</si>
  <si>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</si>
  <si>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</si>
  <si>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</si>
  <si>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</si>
  <si>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</si>
  <si>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</si>
  <si>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</si>
  <si>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</si>
  <si>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</si>
  <si>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</si>
  <si>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</si>
  <si>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</si>
  <si>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</si>
  <si>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</si>
  <si>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</si>
  <si>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</si>
  <si>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</si>
  <si>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</si>
  <si>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</si>
  <si>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</si>
  <si>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</si>
  <si>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</si>
  <si>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</si>
  <si>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</si>
  <si>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</si>
  <si>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</si>
  <si>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</si>
  <si>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</si>
  <si>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</si>
  <si>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</si>
  <si>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</si>
  <si>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</si>
  <si>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</si>
  <si>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</si>
  <si>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</si>
  <si>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</si>
  <si>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</si>
  <si>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</si>
  <si>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</si>
  <si>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</si>
  <si>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</si>
  <si>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</si>
  <si>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</si>
  <si>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</si>
  <si>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</si>
  <si>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</si>
  <si>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</si>
  <si>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</si>
  <si>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</si>
  <si>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</si>
  <si>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</si>
  <si>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</si>
  <si>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</si>
  <si>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</si>
  <si>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</si>
  <si>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</si>
  <si>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</si>
  <si>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</si>
  <si>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</si>
  <si>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</si>
  <si>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</si>
  <si>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</si>
  <si>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</si>
  <si>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</si>
  <si>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</si>
  <si>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</si>
  <si>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</si>
  <si>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</si>
  <si>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</si>
  <si>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</si>
  <si>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</si>
  <si>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</si>
  <si>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</si>
  <si>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</si>
  <si>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</si>
  <si>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</si>
  <si>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</si>
  <si>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</si>
  <si>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</si>
  <si>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</si>
  <si>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</si>
  <si>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</si>
  <si>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</si>
  <si>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</si>
  <si>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</si>
  <si>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</si>
  <si>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</si>
  <si>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</si>
  <si>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</si>
  <si>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</si>
  <si>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</si>
  <si>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</si>
  <si>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</si>
  <si>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</si>
  <si>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</si>
  <si>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</si>
  <si>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</si>
  <si>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</si>
  <si>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</si>
  <si>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</si>
  <si>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</si>
  <si>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</si>
  <si>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</si>
  <si>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</si>
  <si>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</si>
  <si>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</si>
  <si>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</si>
  <si>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</si>
  <si>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</si>
  <si>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</si>
  <si>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</si>
  <si>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</si>
  <si>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</si>
  <si>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</si>
  <si>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</si>
  <si>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</si>
  <si>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</si>
  <si>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</si>
  <si>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</si>
  <si>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</si>
  <si>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</si>
  <si>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</si>
  <si>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</si>
  <si>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</si>
  <si>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</si>
  <si>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</si>
  <si>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</si>
  <si>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</si>
  <si>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</si>
  <si>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</si>
  <si>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</si>
  <si>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</si>
  <si>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</si>
  <si>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</si>
  <si>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</si>
  <si>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</si>
  <si>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</si>
  <si>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</si>
  <si>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</si>
  <si>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</si>
  <si>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</si>
  <si>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</si>
  <si>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</si>
  <si>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</si>
  <si>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</si>
  <si>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</si>
  <si>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</si>
  <si>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</si>
  <si>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</si>
  <si>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</si>
  <si>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</si>
  <si>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</si>
  <si>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</si>
  <si>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</si>
  <si>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</si>
  <si>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</si>
  <si>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</si>
  <si>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</si>
  <si>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</si>
  <si>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</si>
  <si>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</si>
  <si>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</si>
  <si>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</si>
  <si>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</si>
  <si>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</si>
  <si>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</si>
  <si>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</si>
  <si>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</si>
  <si>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</si>
  <si>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</si>
  <si>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</si>
  <si>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</si>
  <si>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</si>
  <si>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</si>
  <si>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</si>
  <si>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</si>
  <si>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</si>
  <si>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</si>
  <si>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</si>
  <si>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</si>
  <si>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</si>
  <si>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</si>
  <si>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</si>
  <si>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</si>
  <si>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</si>
  <si>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</si>
  <si>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</si>
  <si>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</si>
  <si>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</si>
  <si>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</si>
  <si>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</si>
  <si>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</si>
  <si>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</si>
  <si>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</si>
  <si>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</si>
  <si>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</si>
  <si>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</si>
  <si>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</si>
  <si>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</si>
  <si>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</si>
  <si>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</si>
  <si>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</si>
  <si>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</si>
  <si>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</si>
  <si>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</si>
  <si>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</si>
  <si>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</si>
  <si>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</si>
  <si>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</si>
  <si>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</si>
  <si>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</si>
  <si>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</si>
  <si>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</si>
  <si>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</si>
  <si>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</si>
  <si>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</si>
  <si>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</si>
  <si>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</si>
  <si>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</si>
  <si>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</si>
  <si>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</si>
  <si>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</si>
  <si>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</si>
  <si>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</si>
  <si>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</si>
  <si>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</si>
  <si>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</si>
  <si>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</si>
  <si>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</si>
  <si>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</si>
  <si>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</si>
  <si>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</si>
  <si>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</si>
  <si>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</si>
  <si>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</si>
  <si>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</si>
  <si>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</si>
  <si>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</si>
  <si>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</si>
  <si>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</si>
  <si>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</si>
  <si>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</si>
  <si>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</si>
  <si>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</si>
  <si>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</si>
  <si>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</si>
  <si>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</si>
  <si>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</si>
  <si>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</si>
  <si>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</si>
  <si>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</si>
  <si>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</si>
  <si>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</si>
  <si>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</si>
  <si>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</si>
  <si>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</si>
  <si>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</si>
  <si>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</si>
  <si>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</si>
  <si>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</si>
  <si>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</si>
  <si>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</si>
  <si>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</si>
  <si>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</si>
  <si>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</si>
  <si>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</si>
  <si>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</si>
  <si>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</si>
  <si>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</si>
  <si>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</si>
  <si>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</si>
  <si>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</si>
  <si>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</si>
  <si>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</si>
  <si>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</si>
  <si>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</si>
  <si>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</si>
  <si>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</si>
  <si>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</si>
  <si>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</si>
  <si>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</si>
  <si>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</si>
  <si>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</si>
  <si>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</si>
  <si>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</si>
  <si>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</si>
  <si>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</si>
  <si>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</si>
  <si>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</si>
  <si>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</si>
  <si>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</si>
  <si>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</si>
  <si>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</si>
  <si>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</si>
  <si>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</si>
  <si>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</si>
  <si>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</si>
  <si>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</si>
  <si>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</si>
  <si>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</si>
  <si>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</si>
  <si>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</si>
  <si>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</si>
  <si>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</si>
  <si>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</si>
  <si>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</si>
  <si>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</si>
  <si>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</si>
  <si>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</si>
  <si>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</si>
  <si>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</si>
  <si>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</si>
  <si>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</si>
  <si>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</si>
  <si>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</si>
  <si>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</si>
  <si>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</si>
  <si>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</si>
  <si>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</si>
  <si>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</si>
  <si>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</si>
  <si>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</si>
  <si>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</si>
  <si>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</si>
  <si>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</si>
  <si>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</si>
  <si>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</si>
  <si>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</si>
  <si>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</si>
  <si>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</si>
  <si>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</si>
  <si>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</si>
  <si>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</si>
  <si>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</si>
  <si>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</si>
  <si>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</si>
  <si>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</si>
  <si>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</si>
  <si>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</si>
  <si>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</si>
  <si>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</si>
  <si>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</si>
  <si>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</si>
  <si>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</si>
  <si>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</si>
  <si>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</si>
  <si>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</si>
  <si>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</si>
  <si>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</si>
  <si>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</si>
  <si>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</si>
  <si>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</si>
  <si>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</si>
  <si>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</si>
  <si>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</si>
  <si>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</si>
  <si>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</si>
  <si>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</si>
  <si>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</si>
  <si>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</si>
  <si>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</si>
  <si>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</si>
  <si>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</si>
  <si>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</si>
  <si>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</si>
  <si>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</si>
  <si>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</si>
  <si>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</si>
  <si>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</si>
  <si>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</si>
  <si>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</si>
  <si>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</si>
  <si>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</si>
  <si>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</si>
  <si>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</si>
  <si>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</si>
  <si>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</si>
  <si>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</si>
  <si>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</si>
  <si>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</si>
  <si>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</si>
  <si>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</si>
  <si>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</si>
  <si>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</si>
  <si>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</si>
  <si>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</si>
  <si>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</si>
  <si>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</si>
  <si>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</si>
  <si>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</si>
  <si>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</si>
  <si>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</si>
  <si>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</si>
  <si>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</si>
  <si>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</si>
  <si>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</si>
  <si>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</si>
  <si>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</si>
  <si>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</si>
  <si>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</si>
  <si>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</si>
  <si>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</si>
  <si>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</si>
  <si>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</si>
  <si>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</si>
  <si>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</si>
  <si>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</si>
  <si>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</si>
  <si>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</si>
  <si>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</si>
  <si>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</si>
  <si>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</si>
  <si>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</si>
  <si>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</si>
  <si>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</si>
  <si>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</si>
  <si>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</si>
  <si>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</si>
  <si>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</si>
  <si>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</si>
  <si>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</si>
  <si>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</si>
  <si>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</si>
  <si>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</si>
  <si>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</si>
  <si>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</si>
  <si>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</si>
  <si>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</si>
  <si>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</si>
  <si>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</si>
  <si>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</si>
  <si>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</si>
  <si>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</si>
  <si>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</si>
  <si>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</si>
  <si>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</si>
  <si>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</si>
  <si>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</si>
  <si>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</si>
  <si>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</si>
  <si>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</si>
  <si>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</si>
  <si>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</si>
  <si>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</si>
  <si>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</si>
  <si>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</si>
  <si>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</si>
  <si>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</si>
  <si>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</si>
  <si>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</si>
  <si>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</si>
  <si>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</si>
  <si>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</si>
  <si>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</si>
  <si>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</si>
  <si>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</si>
  <si>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</si>
  <si>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</si>
  <si>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</si>
  <si>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</si>
  <si>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</si>
  <si>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</si>
  <si>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</si>
  <si>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</si>
  <si>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</si>
  <si>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</si>
  <si>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</si>
  <si>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</si>
  <si>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</si>
  <si>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</si>
  <si>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</si>
  <si>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</si>
  <si>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</si>
  <si>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</si>
  <si>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</si>
  <si>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</si>
  <si>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</si>
  <si>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</si>
  <si>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</si>
  <si>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</si>
  <si>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</si>
  <si>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</si>
  <si>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</si>
  <si>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</si>
  <si>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</si>
  <si>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</si>
  <si>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</si>
  <si>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</si>
  <si>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</si>
  <si>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</si>
  <si>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</si>
  <si>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</si>
  <si>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</si>
  <si>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</si>
  <si>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</si>
  <si>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</si>
  <si>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</si>
  <si>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</si>
  <si>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</si>
  <si>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</si>
  <si>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</si>
  <si>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</si>
  <si>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</si>
  <si>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</si>
  <si>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</si>
  <si>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</si>
  <si>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</si>
  <si>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</si>
  <si>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</si>
  <si>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</si>
  <si>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</si>
  <si>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</si>
  <si>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</si>
  <si>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</si>
  <si>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</si>
  <si>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</si>
  <si>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</si>
  <si>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</si>
  <si>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</si>
  <si>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</si>
  <si>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</si>
  <si>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</si>
  <si>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</si>
  <si>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</si>
  <si>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</si>
  <si>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</si>
  <si>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</si>
  <si>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</si>
  <si>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</si>
  <si>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</si>
  <si>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</si>
  <si>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</si>
  <si>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</si>
  <si>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</si>
  <si>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</si>
  <si>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</si>
  <si>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</si>
  <si>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</si>
  <si>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</si>
  <si>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</si>
  <si>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</si>
  <si>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</si>
  <si>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</si>
  <si>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</si>
  <si>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</si>
  <si>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</si>
  <si>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</si>
  <si>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</si>
  <si>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</si>
  <si>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</si>
  <si>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</si>
  <si>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</si>
  <si>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</si>
  <si>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</si>
  <si>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</si>
  <si>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</si>
  <si>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</si>
  <si>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</si>
  <si>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</si>
  <si>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</si>
  <si>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</si>
  <si>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</si>
  <si>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</si>
  <si>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</si>
  <si>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</si>
  <si>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</si>
  <si>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</si>
  <si>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</si>
  <si>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</si>
  <si>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</si>
  <si>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</si>
  <si>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</si>
  <si>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</si>
  <si>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</si>
  <si>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</si>
  <si>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</si>
  <si>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</si>
  <si>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</si>
  <si>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</si>
  <si>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</si>
  <si>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</si>
  <si>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</si>
  <si>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</si>
  <si>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</si>
  <si>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</si>
  <si>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</si>
  <si>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</si>
  <si>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</si>
  <si>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</si>
  <si>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</si>
  <si>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</si>
  <si>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</si>
  <si>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</si>
  <si>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</si>
  <si>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</si>
  <si>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</si>
  <si>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</si>
  <si>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</si>
  <si>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</si>
  <si>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</si>
  <si>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</si>
  <si>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</si>
  <si>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</si>
  <si>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</si>
  <si>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</si>
  <si>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</si>
  <si>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</si>
  <si>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</si>
  <si>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</si>
  <si>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</si>
  <si>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</si>
  <si>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</si>
  <si>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</si>
  <si>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</si>
  <si>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</si>
  <si>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</si>
  <si>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</si>
  <si>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</si>
  <si>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</si>
  <si>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</si>
  <si>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</si>
  <si>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</si>
  <si>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</si>
  <si>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</si>
  <si>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</si>
  <si>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</si>
  <si>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</si>
  <si>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</si>
  <si>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</si>
  <si>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</si>
  <si>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</si>
  <si>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</si>
  <si>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</si>
  <si>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</si>
  <si>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</si>
  <si>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</si>
  <si>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</si>
  <si>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</si>
  <si>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</si>
  <si>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</si>
  <si>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</si>
  <si>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</si>
  <si>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</si>
  <si>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</si>
  <si>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</si>
  <si>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</si>
  <si>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</si>
  <si>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</si>
  <si>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</si>
  <si>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</si>
  <si>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</si>
  <si>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</si>
  <si>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</si>
  <si>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</si>
  <si>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</si>
  <si>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</si>
  <si>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</si>
  <si>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</si>
  <si>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</si>
  <si>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</si>
  <si>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</si>
  <si>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</si>
  <si>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</si>
  <si>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</si>
  <si>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</si>
  <si>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</si>
  <si>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</si>
  <si>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</si>
  <si>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</si>
  <si>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</si>
  <si>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</si>
  <si>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</si>
  <si>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</si>
  <si>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</si>
  <si>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</si>
  <si>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</si>
  <si>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</si>
  <si>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</si>
  <si>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</si>
  <si>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</si>
  <si>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</si>
  <si>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</si>
  <si>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</si>
  <si>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</si>
  <si>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</si>
  <si>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</si>
  <si>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</si>
  <si>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</si>
  <si>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</si>
  <si>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</si>
  <si>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</si>
  <si>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</si>
  <si>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</si>
  <si>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</si>
  <si>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</si>
  <si>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</si>
  <si>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</si>
  <si>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</si>
  <si>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</si>
  <si>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</si>
  <si>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</si>
  <si>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</si>
  <si>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</si>
  <si>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</si>
  <si>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</si>
  <si>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</si>
  <si>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</si>
  <si>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</si>
  <si>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</si>
  <si>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</si>
  <si>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</si>
  <si>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</si>
  <si>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</si>
  <si>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</si>
  <si>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</si>
  <si>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</si>
  <si>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</si>
  <si>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</si>
  <si>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</si>
  <si>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</si>
  <si>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</si>
  <si>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</si>
  <si>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</si>
  <si>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</si>
  <si>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</si>
  <si>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</si>
  <si>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</si>
  <si>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</si>
  <si>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</si>
  <si>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</si>
  <si>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</si>
  <si>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</si>
  <si>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</si>
  <si>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</si>
  <si>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</si>
  <si>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</si>
  <si>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</si>
  <si>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</si>
  <si>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</si>
  <si>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</si>
  <si>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</si>
  <si>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</si>
  <si>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</si>
  <si>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</si>
  <si>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</si>
  <si>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</si>
  <si>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</si>
  <si>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</si>
  <si>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</si>
  <si>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</si>
  <si>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</si>
  <si>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</si>
  <si>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</si>
  <si>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</si>
  <si>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</si>
  <si>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</si>
  <si>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</si>
  <si>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</si>
  <si>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</si>
  <si>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</si>
  <si>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</si>
  <si>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</si>
  <si>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</si>
  <si>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</si>
  <si>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</si>
  <si>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</si>
  <si>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</si>
  <si>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</si>
  <si>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</si>
  <si>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</si>
  <si>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</si>
  <si>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</si>
  <si>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</si>
  <si>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</si>
  <si>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</si>
  <si>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</si>
  <si>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</si>
  <si>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</si>
  <si>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</si>
  <si>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</si>
  <si>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</si>
  <si>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</si>
  <si>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</si>
  <si>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</si>
  <si>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</si>
  <si>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</si>
  <si>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</si>
  <si>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</si>
  <si>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</si>
  <si>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</si>
  <si>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</si>
  <si>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</si>
  <si>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</si>
  <si>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</si>
  <si>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</si>
  <si>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</si>
  <si>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</si>
  <si>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</si>
  <si>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</si>
  <si>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</si>
  <si>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</si>
  <si>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</si>
  <si>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</si>
  <si>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</si>
  <si>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</si>
  <si>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</si>
  <si>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</si>
  <si>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</si>
  <si>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</si>
  <si>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</si>
  <si>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</si>
  <si>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</si>
  <si>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</si>
  <si>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</si>
  <si>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</si>
  <si>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</si>
  <si>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</si>
  <si>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</si>
  <si>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</si>
  <si>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</si>
  <si>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</si>
  <si>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</si>
  <si>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</si>
  <si>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</si>
  <si>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</si>
  <si>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</si>
  <si>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</si>
  <si>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</si>
  <si>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</si>
  <si>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</si>
  <si>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</si>
  <si>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</si>
  <si>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</si>
  <si>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</si>
  <si>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</si>
  <si>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</si>
  <si>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</si>
  <si>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</si>
  <si>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</si>
  <si>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</si>
  <si>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</si>
  <si>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</si>
  <si>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</si>
  <si>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</si>
  <si>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</si>
  <si>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</si>
  <si>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</si>
  <si>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</si>
  <si>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</si>
  <si>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</si>
  <si>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</si>
  <si>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</si>
  <si>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</si>
  <si>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</si>
  <si>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</si>
  <si>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</si>
  <si>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</si>
  <si>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</si>
  <si>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</si>
  <si>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</si>
  <si>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</si>
  <si>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</si>
  <si>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</si>
  <si>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</si>
  <si>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</si>
  <si>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</si>
  <si>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</si>
  <si>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</si>
  <si>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</si>
  <si>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</si>
  <si>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</si>
  <si>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</si>
  <si>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</si>
  <si>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</si>
  <si>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</si>
  <si>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</si>
  <si>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</si>
  <si>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</si>
  <si>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</si>
  <si>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</si>
  <si>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</si>
  <si>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</si>
  <si>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</si>
  <si>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</si>
  <si>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</si>
  <si>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</si>
  <si>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</si>
  <si>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</si>
  <si>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</si>
  <si>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</si>
  <si>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</si>
  <si>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</si>
  <si>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</si>
  <si>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</si>
  <si>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</si>
  <si>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</si>
  <si>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</si>
  <si>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</si>
  <si>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</si>
  <si>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</si>
  <si>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</si>
  <si>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</si>
  <si>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</si>
  <si>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</si>
  <si>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</si>
  <si>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</si>
  <si>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</si>
  <si>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</si>
  <si>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</si>
  <si>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</si>
  <si>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</si>
  <si>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</si>
  <si>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</si>
  <si>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</si>
  <si>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</si>
  <si>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</si>
  <si>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</si>
  <si>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</si>
  <si>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</si>
  <si>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</si>
  <si>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</si>
  <si>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</si>
  <si>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</si>
  <si>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</si>
  <si>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</si>
  <si>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</si>
  <si>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</si>
  <si>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</si>
  <si>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</si>
  <si>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</si>
  <si>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</si>
  <si>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</si>
  <si>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</si>
  <si>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</si>
  <si>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</si>
  <si>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</si>
  <si>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</si>
  <si>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</si>
  <si>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</si>
  <si>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</si>
  <si>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</si>
  <si>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</si>
  <si>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</si>
  <si>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</si>
  <si>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</si>
  <si>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</si>
  <si>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</si>
  <si>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</si>
  <si>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</si>
  <si>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</si>
  <si>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</si>
  <si>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</si>
  <si>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</si>
  <si>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</si>
  <si>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</si>
  <si>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</si>
  <si>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</si>
  <si>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</si>
  <si>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</si>
  <si>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</si>
  <si>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</si>
  <si>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</si>
  <si>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</si>
  <si>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</si>
  <si>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</si>
  <si>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</si>
  <si>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</si>
  <si>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</si>
  <si>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</si>
  <si>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</si>
  <si>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</si>
  <si>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</si>
  <si>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</si>
  <si>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</si>
  <si>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</si>
  <si>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</si>
  <si>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</si>
  <si>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</si>
  <si>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</si>
  <si>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</si>
  <si>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</si>
  <si>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</si>
  <si>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</si>
  <si>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</si>
  <si>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</si>
  <si>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</si>
  <si>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</si>
  <si>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</si>
  <si>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</si>
  <si>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</si>
  <si>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</si>
  <si>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</si>
  <si>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</si>
  <si>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</si>
  <si>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</si>
  <si>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</si>
  <si>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</si>
  <si>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</si>
  <si>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</si>
  <si>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</si>
  <si>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</si>
  <si>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</si>
  <si>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</si>
  <si>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</si>
  <si>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</si>
  <si>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</si>
  <si>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</si>
  <si>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</si>
  <si>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</si>
  <si>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</si>
  <si>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</si>
  <si>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</si>
  <si>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</si>
  <si>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</si>
  <si>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</si>
  <si>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</si>
  <si>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</si>
  <si>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</si>
  <si>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</si>
  <si>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</si>
  <si>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</si>
  <si>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</si>
  <si>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</si>
  <si>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</si>
  <si>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</si>
  <si>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</si>
  <si>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</si>
  <si>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</si>
  <si>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</si>
  <si>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</si>
  <si>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</si>
  <si>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</si>
  <si>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</si>
  <si>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</si>
  <si>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</si>
  <si>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</si>
  <si>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</si>
  <si>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</si>
  <si>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</si>
  <si>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</si>
  <si>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</si>
  <si>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</si>
  <si>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</si>
  <si>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</si>
  <si>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</si>
  <si>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</si>
  <si>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</si>
  <si>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</si>
  <si>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</si>
  <si>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</si>
  <si>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</si>
  <si>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</si>
  <si>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</si>
  <si>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</si>
  <si>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</si>
  <si>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</si>
  <si>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</si>
  <si>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</si>
  <si>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</si>
  <si>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</si>
  <si>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</si>
  <si>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</si>
  <si>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</si>
  <si>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</si>
  <si>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</si>
  <si>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</si>
  <si>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</si>
  <si>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</si>
  <si>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</si>
  <si>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</si>
  <si>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</si>
  <si>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</si>
  <si>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</si>
  <si>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</si>
  <si>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</si>
  <si>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</si>
  <si>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</si>
  <si>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</si>
  <si>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</si>
  <si>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</si>
  <si>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</si>
  <si>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</si>
  <si>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</si>
  <si>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</si>
  <si>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</si>
  <si>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</si>
  <si>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</si>
  <si>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</si>
  <si>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</si>
  <si>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</si>
  <si>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</si>
  <si>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</si>
  <si>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</si>
  <si>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</si>
  <si>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</si>
  <si>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</si>
  <si>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</si>
  <si>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</si>
  <si>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</si>
  <si>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</si>
  <si>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</si>
  <si>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</si>
  <si>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</si>
  <si>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</si>
  <si>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</si>
  <si>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</si>
  <si>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</si>
  <si>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</si>
  <si>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</si>
  <si>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</si>
  <si>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</si>
  <si>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</si>
  <si>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</si>
  <si>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</si>
  <si>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</si>
  <si>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</si>
  <si>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</si>
  <si>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</si>
  <si>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</si>
  <si>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</si>
  <si>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</si>
  <si>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</si>
  <si>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</si>
  <si>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</si>
  <si>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</si>
  <si>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</si>
  <si>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</si>
  <si>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</si>
  <si>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</si>
  <si>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</si>
  <si>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</si>
  <si>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</si>
  <si>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</si>
  <si>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</si>
  <si>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</si>
  <si>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</si>
  <si>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</si>
  <si>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</si>
  <si>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</si>
  <si>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</si>
  <si>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</si>
  <si>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</si>
  <si>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</si>
  <si>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</si>
  <si>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</si>
  <si>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</si>
  <si>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</si>
  <si>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</si>
  <si>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</si>
  <si>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</si>
  <si>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</si>
  <si>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</si>
  <si>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</si>
  <si>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</si>
  <si>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</si>
  <si>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</si>
  <si>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</si>
  <si>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</si>
  <si>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</si>
  <si>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</si>
  <si>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</si>
  <si>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</si>
  <si>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</si>
  <si>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</si>
  <si>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</si>
  <si>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</si>
  <si>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</si>
  <si>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</si>
  <si>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</si>
  <si>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</si>
  <si>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</si>
  <si>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</si>
  <si>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</si>
  <si>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</si>
  <si>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</si>
  <si>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</si>
  <si>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</si>
  <si>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</si>
  <si>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</si>
  <si>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</si>
  <si>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</si>
  <si>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</si>
  <si>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</si>
  <si>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</si>
  <si>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</si>
  <si>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</si>
  <si>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</si>
  <si>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</si>
  <si>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</si>
  <si>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</si>
  <si>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</si>
  <si>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</si>
  <si>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</si>
  <si>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</si>
  <si>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</si>
  <si>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</si>
  <si>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</si>
  <si>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</si>
  <si>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</si>
  <si>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</si>
  <si>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</si>
  <si>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</si>
  <si>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</si>
  <si>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</si>
  <si>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</si>
  <si>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</si>
  <si>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</si>
  <si>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</si>
  <si>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</si>
  <si>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</si>
  <si>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</si>
  <si>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</si>
  <si>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</si>
  <si>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</si>
  <si>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</si>
  <si>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</si>
  <si>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</si>
  <si>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</si>
  <si>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</si>
  <si>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</si>
  <si>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</si>
  <si>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</si>
  <si>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</si>
  <si>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</si>
  <si>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</si>
  <si>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</si>
  <si>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</si>
  <si>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</si>
  <si>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</si>
  <si>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</si>
  <si>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</si>
  <si>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</si>
  <si>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</si>
  <si>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</si>
  <si>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</si>
  <si>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</si>
  <si>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</si>
  <si>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</si>
  <si>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</si>
  <si>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</si>
  <si>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</si>
  <si>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</si>
  <si>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</si>
  <si>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</si>
  <si>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</si>
  <si>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</si>
  <si>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</si>
  <si>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</si>
  <si>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</si>
  <si>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</si>
  <si>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</si>
  <si>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</si>
  <si>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</si>
  <si>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</si>
  <si>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</si>
  <si>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</si>
  <si>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</si>
  <si>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</si>
  <si>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</si>
  <si>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</si>
  <si>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</si>
  <si>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</si>
  <si>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</si>
  <si>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</si>
  <si>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</si>
  <si>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</si>
  <si>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</si>
  <si>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</si>
  <si>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</si>
  <si>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</si>
  <si>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</si>
  <si>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</si>
  <si>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</si>
  <si>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</si>
  <si>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</si>
  <si>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</si>
  <si>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</si>
  <si>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</si>
  <si>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</si>
  <si>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</si>
  <si>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</si>
  <si>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</si>
  <si>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</si>
  <si>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</si>
  <si>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</si>
  <si>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</si>
  <si>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</si>
  <si>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</si>
  <si>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</si>
  <si>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</si>
  <si>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</si>
  <si>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</si>
  <si>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</si>
  <si>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</si>
  <si>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</si>
  <si>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</si>
  <si>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</si>
  <si>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</si>
  <si>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</si>
  <si>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</si>
  <si>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</si>
  <si>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</si>
  <si>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</si>
  <si>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</si>
  <si>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</si>
  <si>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</si>
  <si>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</si>
  <si>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</si>
  <si>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</si>
  <si>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</si>
  <si>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</si>
  <si>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</si>
  <si>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</si>
  <si>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</si>
  <si>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</si>
  <si>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</si>
  <si>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</si>
  <si>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</si>
  <si>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</si>
  <si>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</si>
  <si>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</si>
  <si>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</si>
  <si>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</si>
  <si>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</si>
  <si>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</si>
  <si>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</si>
  <si>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</si>
  <si>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</si>
  <si>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</si>
  <si>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</si>
  <si>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</si>
  <si>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</si>
  <si>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</si>
  <si>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</si>
  <si>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</si>
  <si>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</si>
  <si>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</si>
  <si>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</si>
  <si>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</si>
  <si>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</si>
  <si>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</si>
  <si>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</si>
  <si>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</si>
  <si>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</si>
  <si>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</si>
  <si>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</si>
  <si>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</si>
  <si>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</si>
  <si>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</si>
  <si>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</si>
  <si>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</si>
  <si>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</si>
  <si>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</si>
  <si>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</si>
  <si>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</si>
  <si>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</si>
  <si>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</si>
  <si>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</si>
  <si>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</si>
  <si>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</si>
  <si>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</si>
  <si>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</si>
  <si>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</si>
  <si>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</si>
  <si>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</si>
  <si>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</si>
  <si>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</si>
  <si>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</si>
  <si>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</si>
  <si>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</si>
  <si>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</si>
  <si>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</si>
  <si>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</si>
  <si>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</si>
  <si>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</si>
  <si>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</si>
  <si>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</si>
  <si>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</si>
  <si>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</si>
  <si>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</si>
  <si>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</si>
  <si>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</si>
  <si>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</si>
  <si>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</si>
  <si>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</si>
  <si>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</si>
  <si>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</si>
  <si>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</si>
  <si>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</si>
  <si>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</si>
  <si>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</si>
  <si>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</si>
  <si>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</si>
  <si>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</si>
  <si>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</si>
  <si>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</si>
  <si>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</si>
  <si>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</si>
  <si>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</si>
  <si>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</si>
  <si>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</si>
  <si>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</si>
  <si>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</si>
  <si>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</si>
  <si>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</si>
  <si>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</si>
  <si>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</si>
  <si>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</si>
  <si>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</si>
  <si>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</si>
  <si>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</si>
  <si>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</si>
  <si>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</si>
  <si>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</si>
  <si>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</si>
  <si>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</si>
  <si>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</si>
  <si>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</si>
  <si>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</si>
  <si>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</si>
  <si>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</si>
  <si>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</si>
  <si>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</si>
  <si>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</si>
  <si>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</si>
  <si>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</si>
  <si>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</si>
  <si>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</si>
  <si>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</si>
  <si>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</si>
  <si>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</si>
  <si>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</si>
  <si>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</si>
  <si>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</si>
  <si>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</si>
  <si>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</si>
  <si>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</si>
  <si>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</si>
  <si>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</si>
  <si>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</si>
  <si>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</si>
  <si>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</si>
  <si>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</si>
  <si>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</si>
  <si>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</si>
  <si>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</si>
  <si>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</si>
  <si>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</si>
  <si>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</si>
  <si>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</si>
  <si>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</si>
  <si>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</si>
  <si>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</si>
  <si>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</si>
  <si>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</si>
  <si>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</si>
  <si>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</si>
  <si>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</si>
  <si>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</si>
  <si>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</si>
  <si>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</si>
  <si>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</si>
  <si>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</si>
  <si>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</si>
  <si>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</si>
  <si>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</si>
  <si>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</si>
  <si>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</si>
  <si>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</si>
  <si>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</si>
  <si>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</si>
  <si>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</si>
  <si>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</si>
  <si>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</si>
  <si>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</si>
  <si>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</si>
  <si>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</si>
  <si>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</si>
  <si>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</si>
  <si>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</si>
  <si>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</si>
  <si>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</si>
  <si>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</si>
  <si>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</si>
  <si>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</si>
  <si>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</si>
  <si>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</si>
  <si>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</si>
  <si>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</si>
  <si>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</si>
  <si>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</si>
  <si>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</si>
  <si>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</si>
  <si>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</si>
  <si>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</si>
  <si>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</si>
  <si>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</si>
  <si>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</si>
  <si>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</si>
  <si>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</si>
  <si>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</si>
  <si>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</si>
  <si>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</si>
  <si>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</si>
  <si>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</si>
  <si>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</si>
  <si>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</si>
  <si>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</si>
  <si>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</si>
  <si>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</si>
  <si>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</si>
  <si>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</si>
  <si>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</si>
  <si>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</si>
  <si>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</si>
  <si>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</si>
  <si>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</si>
  <si>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</si>
  <si>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</si>
  <si>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</si>
  <si>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</si>
  <si>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</si>
  <si>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</si>
  <si>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</si>
  <si>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</si>
  <si>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</si>
  <si>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</si>
  <si>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</si>
  <si>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</si>
  <si>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</si>
  <si>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</si>
  <si>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</si>
  <si>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</si>
  <si>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</si>
  <si>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</si>
  <si>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</si>
  <si>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</si>
  <si>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</si>
  <si>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</si>
  <si>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</si>
  <si>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</si>
  <si>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</si>
  <si>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</si>
  <si>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</si>
  <si>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</si>
  <si>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</si>
  <si>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</si>
  <si>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</si>
  <si>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</si>
  <si>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</si>
  <si>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</si>
  <si>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</si>
  <si>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</si>
  <si>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</si>
  <si>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</si>
  <si>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</si>
  <si>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</si>
  <si>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</si>
  <si>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</si>
  <si>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</si>
  <si>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</si>
  <si>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</si>
  <si>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</si>
  <si>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</si>
  <si>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</si>
  <si>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</si>
  <si>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</si>
  <si>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</si>
  <si>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</si>
  <si>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</si>
  <si>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</si>
  <si>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</si>
  <si>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</si>
  <si>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</si>
  <si>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</si>
  <si>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</si>
  <si>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</si>
  <si>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</si>
  <si>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</si>
  <si>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</si>
  <si>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</si>
  <si>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</si>
  <si>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</si>
  <si>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</si>
  <si>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</si>
  <si>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</si>
  <si>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</si>
  <si>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</si>
  <si>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</si>
  <si>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</si>
  <si>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</si>
  <si>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</si>
  <si>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</si>
  <si>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</si>
  <si>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</si>
  <si>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</si>
  <si>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</si>
  <si>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</si>
  <si>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</si>
  <si>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</si>
  <si>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</si>
  <si>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</si>
  <si>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</si>
  <si>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</si>
  <si>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</si>
  <si>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</si>
  <si>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</si>
  <si>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</si>
  <si>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</si>
  <si>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</si>
  <si>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</si>
  <si>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</si>
  <si>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</si>
  <si>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</si>
  <si>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</si>
  <si>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</si>
  <si>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</si>
  <si>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</si>
  <si>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</si>
  <si>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</si>
  <si>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</si>
  <si>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</si>
  <si>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</si>
  <si>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</si>
  <si>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</si>
  <si>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</si>
  <si>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</si>
  <si>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</si>
  <si>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</si>
  <si>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</si>
  <si>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</si>
  <si>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</si>
  <si>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</si>
  <si>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</si>
  <si>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</si>
  <si>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</si>
  <si>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</si>
  <si>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</si>
  <si>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</si>
  <si>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</si>
  <si>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</si>
  <si>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</si>
  <si>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</si>
  <si>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</si>
  <si>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</si>
  <si>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</si>
  <si>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</si>
  <si>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</si>
  <si>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</si>
  <si>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</si>
  <si>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</si>
  <si>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</si>
  <si>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</si>
  <si>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</si>
  <si>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</si>
  <si>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</si>
  <si>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</si>
  <si>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</si>
  <si>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</si>
  <si>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</si>
  <si>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</si>
  <si>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</si>
  <si>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</si>
  <si>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</si>
  <si>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</si>
  <si>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</si>
  <si>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</si>
  <si>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</si>
  <si>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</si>
  <si>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</si>
  <si>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</si>
  <si>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</si>
  <si>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</si>
  <si>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</si>
  <si>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</si>
  <si>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</si>
  <si>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</si>
  <si>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</si>
  <si>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</si>
  <si>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</si>
  <si>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</si>
  <si>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</si>
  <si>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</si>
  <si>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</si>
  <si>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</si>
  <si>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</si>
  <si>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</si>
  <si>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</si>
  <si>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</si>
  <si>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</si>
  <si>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</si>
  <si>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</si>
  <si>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</si>
  <si>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</si>
  <si>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</si>
  <si>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</si>
  <si>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</si>
  <si>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</si>
  <si>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</si>
  <si>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</si>
  <si>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</si>
  <si>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</si>
  <si>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</si>
  <si>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</si>
  <si>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</si>
  <si>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</si>
  <si>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</si>
  <si>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</si>
  <si>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</si>
  <si>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</si>
  <si>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</si>
  <si>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</si>
  <si>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</si>
  <si>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</si>
  <si>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</si>
  <si>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</si>
  <si>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</si>
  <si>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</si>
  <si>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</si>
  <si>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</si>
  <si>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</si>
  <si>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</si>
  <si>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</si>
  <si>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</si>
  <si>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</si>
  <si>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</si>
  <si>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</si>
  <si>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</si>
  <si>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</si>
  <si>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</si>
  <si>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</si>
  <si>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</si>
  <si>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</si>
  <si>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</si>
  <si>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</si>
  <si>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</si>
  <si>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</si>
  <si>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</si>
  <si>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</si>
  <si>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</si>
  <si>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</si>
  <si>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</si>
  <si>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</si>
  <si>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</si>
  <si>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</si>
  <si>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</si>
  <si>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</si>
  <si>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</si>
  <si>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</si>
  <si>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</si>
  <si>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</si>
  <si>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</si>
  <si>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</si>
  <si>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</si>
  <si>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</si>
  <si>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</si>
  <si>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</si>
  <si>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</si>
  <si>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</si>
  <si>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</si>
  <si>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</si>
  <si>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</si>
  <si>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</si>
  <si>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</si>
  <si>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</si>
  <si>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</si>
  <si>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</si>
  <si>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</si>
  <si>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</si>
  <si>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</si>
  <si>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</si>
  <si>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</si>
  <si>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</si>
  <si>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</si>
  <si>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</si>
  <si>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</si>
  <si>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</si>
  <si>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</si>
  <si>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</si>
  <si>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</si>
  <si>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</si>
  <si>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</si>
  <si>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</si>
  <si>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</si>
  <si>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</si>
  <si>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</si>
  <si>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</si>
  <si>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</si>
  <si>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</si>
  <si>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</si>
  <si>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</si>
  <si>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</si>
  <si>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</si>
  <si>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</si>
  <si>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</si>
  <si>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</si>
  <si>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</si>
  <si>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</si>
  <si>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</si>
  <si>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</si>
  <si>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</si>
  <si>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</si>
  <si>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</si>
  <si>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</si>
  <si>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</si>
  <si>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</si>
  <si>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</si>
  <si>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</si>
  <si>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</si>
  <si>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</si>
  <si>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</si>
  <si>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</si>
  <si>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</si>
  <si>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</si>
  <si>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</si>
  <si>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</si>
  <si>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</si>
  <si>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</si>
  <si>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</si>
  <si>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</si>
  <si>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</si>
  <si>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</si>
  <si>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</si>
  <si>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</si>
  <si>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</si>
  <si>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</si>
  <si>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</si>
  <si>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</si>
  <si>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</si>
  <si>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</si>
  <si>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</si>
  <si>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</si>
  <si>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</si>
  <si>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</si>
  <si>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</si>
  <si>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</si>
  <si>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</si>
  <si>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</si>
  <si>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</si>
  <si>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</si>
  <si>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</si>
  <si>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</si>
  <si>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</si>
  <si>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</si>
  <si>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</si>
  <si>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</si>
  <si>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</si>
  <si>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</si>
  <si>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</si>
  <si>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</si>
  <si>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</si>
  <si>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</si>
  <si>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</si>
  <si>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</si>
  <si>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</si>
  <si>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</si>
  <si>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</si>
  <si>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</si>
  <si>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</si>
  <si>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</si>
  <si>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</si>
  <si>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</si>
  <si>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</si>
  <si>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</si>
  <si>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</si>
  <si>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</si>
  <si>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</si>
  <si>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</si>
  <si>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</si>
  <si>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</si>
  <si>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</si>
  <si>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</si>
  <si>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</si>
  <si>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</si>
  <si>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</si>
  <si>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</si>
  <si>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</si>
  <si>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</si>
  <si>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</si>
  <si>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</si>
  <si>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</si>
  <si>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</si>
  <si>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</si>
  <si>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</si>
  <si>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</si>
  <si>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</si>
  <si>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</si>
  <si>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</si>
  <si>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</si>
  <si>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</si>
  <si>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</si>
  <si>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</si>
  <si>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</si>
  <si>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</si>
  <si>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</si>
  <si>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</si>
  <si>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</si>
  <si>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</si>
  <si>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</si>
  <si>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</si>
  <si>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</si>
  <si>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</si>
  <si>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</si>
  <si>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</si>
  <si>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</si>
  <si>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</si>
  <si>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</si>
  <si>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</si>
  <si>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</si>
  <si>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</si>
  <si>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</si>
  <si>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</si>
  <si>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</si>
  <si>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</si>
  <si>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</si>
  <si>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</si>
  <si>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</si>
  <si>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</si>
  <si>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</si>
  <si>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</si>
  <si>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</si>
  <si>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</si>
  <si>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</si>
  <si>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</si>
  <si>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</si>
  <si>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</si>
  <si>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</si>
  <si>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</si>
  <si>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</si>
  <si>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</si>
  <si>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</si>
  <si>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</si>
  <si>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</si>
  <si>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</si>
  <si>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</si>
  <si>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</si>
  <si>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</si>
  <si>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</si>
  <si>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</si>
  <si>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</si>
  <si>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</si>
  <si>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</si>
  <si>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</si>
  <si>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</si>
  <si>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</si>
  <si>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</si>
  <si>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</si>
  <si>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</si>
  <si>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</si>
  <si>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</si>
  <si>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</si>
  <si>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</si>
  <si>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</si>
  <si>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</si>
  <si>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</si>
  <si>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</si>
  <si>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</si>
  <si>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</si>
  <si>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</si>
  <si>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</si>
  <si>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</si>
  <si>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</si>
  <si>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</si>
  <si>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</si>
  <si>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</si>
  <si>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</si>
  <si>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</si>
  <si>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</si>
  <si>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</si>
  <si>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</si>
  <si>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</si>
  <si>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</si>
  <si>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</si>
  <si>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</si>
  <si>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</si>
  <si>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</si>
  <si>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</si>
  <si>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</si>
  <si>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</si>
  <si>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</si>
  <si>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</si>
  <si>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</si>
  <si>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</si>
  <si>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</si>
  <si>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</si>
  <si>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</si>
  <si>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</si>
  <si>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</si>
  <si>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</si>
  <si>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</si>
  <si>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</si>
  <si>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</si>
  <si>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</si>
  <si>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</si>
  <si>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</si>
  <si>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</si>
  <si>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</si>
  <si>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</si>
  <si>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</si>
  <si>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</si>
  <si>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</si>
  <si>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</si>
  <si>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</si>
  <si>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</si>
  <si>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</si>
  <si>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</si>
  <si>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</si>
  <si>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</si>
  <si>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</si>
  <si>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</si>
  <si>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</si>
  <si>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</si>
  <si>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</si>
  <si>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</si>
  <si>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</si>
  <si>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</si>
  <si>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</si>
  <si>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</si>
  <si>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</si>
  <si>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</si>
  <si>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</si>
  <si>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</si>
  <si>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</si>
  <si>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</si>
  <si>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</si>
  <si>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</si>
  <si>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</si>
  <si>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</si>
  <si>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</si>
  <si>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</si>
  <si>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</si>
  <si>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</si>
  <si>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</si>
  <si>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</si>
  <si>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</si>
  <si>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</si>
  <si>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</si>
  <si>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</si>
  <si>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</si>
  <si>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</si>
  <si>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</si>
  <si>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</si>
  <si>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</si>
  <si>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</si>
  <si>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</si>
  <si>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</si>
  <si>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</si>
  <si>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</si>
  <si>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</si>
  <si>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</si>
  <si>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</si>
  <si>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</si>
  <si>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</si>
  <si>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</si>
  <si>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</si>
  <si>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</si>
  <si>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</si>
  <si>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</si>
  <si>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</si>
  <si>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</si>
  <si>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</si>
  <si>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</si>
  <si>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</si>
  <si>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</si>
  <si>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</si>
  <si>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</si>
  <si>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</si>
  <si>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</si>
  <si>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</si>
  <si>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</si>
  <si>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</si>
  <si>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</si>
  <si>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</si>
  <si>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</si>
  <si>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</si>
  <si>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</si>
  <si>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</si>
  <si>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</si>
  <si>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</si>
  <si>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</si>
  <si>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</si>
  <si>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</si>
  <si>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</si>
  <si>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</si>
  <si>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</si>
  <si>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</si>
  <si>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</si>
  <si>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</si>
  <si>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</si>
  <si>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</si>
  <si>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</si>
  <si>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</si>
  <si>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</si>
  <si>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</si>
  <si>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</si>
  <si>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</si>
  <si>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</si>
  <si>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</si>
  <si>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</si>
  <si>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</si>
  <si>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</si>
  <si>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</si>
  <si>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</si>
  <si>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</si>
  <si>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</si>
  <si>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</si>
  <si>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</si>
  <si>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</si>
  <si>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</si>
  <si>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</si>
  <si>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</si>
  <si>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</si>
  <si>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</si>
  <si>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</si>
  <si>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</si>
  <si>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</si>
  <si>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</si>
  <si>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</si>
  <si>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</si>
  <si>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</si>
  <si>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</si>
  <si>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</si>
  <si>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</si>
  <si>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</si>
  <si>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</si>
  <si>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</si>
  <si>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</si>
  <si>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</si>
  <si>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</si>
  <si>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</si>
  <si>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</si>
  <si>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</si>
  <si>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</si>
  <si>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</si>
  <si>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</si>
  <si>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</si>
  <si>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</si>
  <si>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</si>
  <si>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</si>
  <si>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</si>
  <si>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</si>
  <si>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</si>
  <si>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</si>
  <si>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</si>
  <si>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</si>
  <si>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</si>
  <si>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</si>
  <si>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</si>
  <si>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</si>
  <si>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</si>
  <si>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</si>
  <si>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</si>
  <si>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</si>
  <si>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</si>
  <si>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</si>
  <si>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</si>
  <si>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</si>
  <si>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</si>
  <si>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</si>
  <si>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</si>
  <si>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</si>
  <si>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</si>
  <si>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</si>
  <si>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</si>
  <si>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</si>
  <si>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</si>
  <si>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</si>
  <si>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</si>
  <si>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</si>
  <si>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</si>
  <si>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</si>
  <si>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</si>
  <si>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</si>
  <si>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</si>
  <si>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</si>
  <si>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</si>
  <si>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</si>
  <si>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</si>
  <si>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</si>
  <si>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</si>
  <si>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</si>
  <si>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</si>
  <si>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</si>
  <si>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</si>
  <si>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</si>
  <si>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</si>
  <si>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</si>
  <si>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</si>
  <si>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</si>
  <si>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</si>
  <si>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</si>
  <si>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</si>
  <si>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</si>
  <si>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</si>
  <si>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</si>
  <si>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</si>
  <si>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</si>
  <si>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</si>
  <si>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</si>
  <si>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</si>
  <si>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</si>
  <si>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</si>
  <si>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</si>
  <si>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</si>
  <si>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</si>
  <si>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</si>
  <si>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</si>
  <si>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</si>
  <si>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</si>
  <si>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</si>
  <si>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</si>
  <si>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</si>
  <si>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</si>
  <si>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</si>
  <si>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</si>
  <si>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</si>
  <si>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</si>
  <si>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</si>
  <si>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</si>
  <si>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</si>
  <si>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</si>
  <si>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</si>
  <si>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</si>
  <si>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</si>
  <si>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</si>
  <si>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</si>
  <si>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</si>
  <si>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</si>
  <si>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</si>
  <si>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</si>
  <si>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</si>
  <si>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</si>
  <si>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</si>
  <si>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</si>
  <si>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</si>
  <si>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</si>
  <si>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</si>
  <si>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</si>
  <si>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</si>
  <si>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</si>
  <si>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</si>
  <si>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</si>
  <si>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</si>
  <si>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</si>
  <si>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</si>
  <si>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</si>
  <si>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</si>
  <si>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</si>
  <si>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</si>
  <si>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</si>
  <si>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</si>
  <si>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</si>
  <si>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</si>
  <si>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</si>
  <si>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</si>
  <si>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</si>
  <si>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</si>
  <si>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</si>
  <si>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</si>
  <si>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</si>
  <si>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</si>
  <si>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</si>
  <si>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</si>
  <si>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</si>
  <si>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</si>
  <si>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</si>
  <si>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</si>
  <si>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</si>
  <si>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</si>
  <si>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</si>
  <si>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</si>
  <si>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</si>
  <si>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</si>
  <si>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</si>
  <si>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</si>
  <si>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</si>
  <si>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</si>
  <si>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</si>
  <si>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</si>
  <si>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</si>
  <si>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</si>
  <si>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</si>
  <si>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</si>
  <si>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</si>
  <si>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</si>
  <si>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</si>
  <si>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</si>
  <si>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</si>
  <si>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</si>
  <si>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</si>
  <si>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</si>
  <si>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</si>
  <si>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</si>
  <si>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</si>
  <si>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</si>
  <si>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</si>
  <si>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</si>
  <si>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</si>
  <si>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</si>
  <si>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</si>
  <si>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</si>
  <si>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</si>
  <si>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</si>
  <si>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</si>
  <si>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</si>
  <si>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</si>
  <si>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</si>
  <si>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</si>
  <si>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</si>
  <si>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</si>
  <si>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</si>
  <si>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</si>
  <si>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</si>
  <si>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</si>
  <si>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</si>
  <si>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</si>
  <si>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</si>
  <si>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</si>
  <si>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</si>
  <si>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</si>
  <si>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</si>
  <si>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</si>
  <si>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</si>
  <si>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</si>
  <si>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</si>
  <si>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</si>
  <si>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</si>
  <si>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</si>
  <si>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</si>
  <si>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</si>
  <si>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</si>
  <si>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</si>
  <si>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</si>
  <si>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</si>
  <si>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</si>
  <si>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</si>
  <si>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</si>
  <si>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</si>
  <si>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</si>
  <si>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</si>
  <si>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</si>
  <si>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</si>
  <si>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</si>
  <si>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</si>
  <si>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</si>
  <si>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</si>
  <si>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</si>
  <si>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</si>
  <si>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</si>
  <si>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</si>
  <si>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</si>
  <si>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</si>
  <si>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</si>
  <si>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</si>
  <si>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</si>
  <si>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</si>
  <si>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</si>
  <si>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</si>
  <si>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</si>
  <si>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</si>
  <si>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</si>
  <si>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</si>
  <si>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</si>
  <si>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</si>
  <si>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</si>
  <si>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</si>
  <si>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</si>
  <si>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</si>
  <si>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</si>
  <si>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</si>
  <si>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</si>
  <si>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</si>
  <si>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</si>
  <si>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</si>
  <si>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</si>
  <si>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</si>
  <si>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</si>
  <si>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</si>
  <si>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</si>
  <si>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</si>
  <si>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</si>
  <si>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</si>
  <si>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</si>
  <si>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</si>
  <si>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</si>
  <si>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</si>
  <si>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</si>
  <si>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</si>
  <si>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</si>
  <si>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</si>
  <si>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</si>
  <si>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</si>
  <si>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</si>
  <si>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</si>
  <si>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</si>
  <si>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</si>
  <si>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</si>
  <si>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</si>
  <si>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</si>
  <si>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</si>
  <si>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</si>
  <si>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</si>
  <si>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</si>
  <si>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</si>
  <si>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</si>
  <si>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</si>
  <si>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</si>
  <si>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</si>
  <si>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</si>
  <si>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</si>
  <si>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</si>
  <si>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</si>
  <si>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</si>
  <si>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</si>
  <si>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</si>
  <si>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</si>
  <si>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</si>
  <si>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</si>
  <si>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</si>
  <si>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</si>
  <si>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</si>
  <si>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</si>
  <si>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</si>
  <si>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</si>
  <si>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</si>
  <si>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</si>
  <si>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</si>
  <si>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</si>
  <si>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</si>
  <si>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</si>
  <si>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</si>
  <si>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</si>
  <si>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</si>
  <si>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</si>
  <si>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</si>
  <si>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</si>
  <si>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</si>
  <si>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</si>
  <si>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</si>
  <si>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</si>
  <si>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</si>
  <si>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</si>
  <si>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</si>
  <si>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</si>
  <si>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</si>
  <si>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</si>
  <si>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</si>
  <si>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</si>
  <si>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</si>
  <si>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</si>
  <si>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</si>
  <si>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</si>
  <si>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</si>
  <si>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</si>
  <si>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</si>
  <si>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</si>
  <si>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</si>
  <si>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</si>
  <si>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</si>
  <si>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</si>
  <si>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</si>
  <si>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</si>
  <si>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</si>
  <si>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</si>
  <si>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</si>
  <si>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</si>
  <si>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</si>
  <si>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</si>
  <si>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</si>
  <si>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</si>
  <si>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</si>
  <si>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</si>
  <si>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</si>
  <si>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</si>
  <si>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</si>
  <si>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</si>
  <si>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</si>
  <si>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</si>
  <si>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</si>
  <si>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</si>
  <si>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</si>
  <si>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</si>
  <si>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</si>
  <si>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</si>
  <si>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</si>
  <si>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</si>
  <si>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</si>
  <si>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</si>
  <si>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</si>
  <si>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</si>
  <si>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</si>
  <si>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</si>
  <si>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</si>
  <si>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</si>
  <si>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</si>
  <si>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</si>
  <si>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</si>
  <si>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</si>
  <si>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</si>
  <si>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</si>
  <si>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</si>
  <si>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</si>
  <si>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</si>
  <si>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</si>
  <si>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</si>
  <si>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</si>
  <si>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</si>
  <si>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</si>
  <si>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</si>
  <si>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</si>
  <si>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</si>
  <si>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</si>
  <si>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</si>
  <si>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</si>
  <si>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</si>
  <si>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</si>
  <si>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</si>
  <si>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</si>
  <si>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</si>
  <si>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</si>
  <si>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</si>
  <si>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</si>
  <si>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</si>
  <si>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</si>
  <si>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</si>
  <si>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</si>
  <si>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</si>
  <si>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</si>
  <si>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</si>
  <si>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</si>
  <si>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</si>
  <si>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</si>
  <si>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</si>
  <si>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</si>
  <si>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</si>
  <si>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</si>
  <si>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</si>
  <si>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</si>
  <si>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</si>
  <si>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</si>
  <si>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</si>
  <si>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</si>
  <si>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</si>
  <si>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</si>
  <si>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</si>
  <si>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</si>
  <si>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</si>
  <si>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</si>
  <si>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</si>
  <si>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</si>
  <si>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</si>
  <si>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</si>
  <si>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</si>
  <si>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</si>
  <si>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</si>
  <si>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</si>
  <si>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</si>
  <si>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</si>
  <si>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</si>
  <si>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</si>
  <si>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</si>
  <si>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</si>
  <si>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</si>
  <si>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</si>
  <si>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</si>
  <si>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</si>
  <si>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</si>
  <si>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</si>
  <si>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</si>
  <si>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</si>
  <si>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</si>
  <si>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</si>
  <si>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</si>
  <si>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</si>
  <si>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</si>
  <si>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</si>
  <si>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</si>
  <si>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</si>
  <si>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</si>
  <si>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</si>
  <si>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</si>
  <si>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</si>
  <si>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</si>
  <si>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</si>
  <si>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</si>
  <si>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</si>
  <si>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</si>
  <si>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</si>
  <si>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</si>
  <si>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</si>
  <si>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</si>
  <si>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</si>
  <si>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</si>
  <si>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</si>
  <si>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</si>
  <si>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</si>
  <si>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</si>
  <si>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</si>
  <si>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</si>
  <si>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</si>
  <si>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</si>
  <si>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</si>
  <si>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</si>
  <si>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</si>
  <si>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</si>
  <si>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</si>
  <si>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</si>
  <si>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</si>
  <si>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</si>
  <si>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</si>
  <si>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</si>
  <si>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</si>
  <si>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</si>
  <si>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</si>
  <si>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</si>
  <si>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</si>
  <si>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</si>
  <si>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</si>
  <si>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</si>
  <si>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</si>
  <si>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</si>
  <si>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</si>
  <si>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</si>
  <si>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</si>
  <si>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</si>
  <si>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</si>
  <si>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</si>
  <si>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</si>
  <si>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</si>
  <si>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</si>
  <si>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</si>
  <si>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</si>
  <si>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</si>
  <si>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</si>
  <si>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</si>
  <si>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</si>
  <si>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</si>
  <si>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</si>
  <si>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</si>
  <si>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</si>
  <si>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</si>
  <si>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</si>
  <si>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</si>
  <si>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</si>
  <si>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</si>
  <si>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</si>
  <si>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</si>
  <si>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</si>
  <si>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</si>
  <si>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</si>
  <si>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</si>
  <si>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</si>
  <si>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</si>
  <si>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</si>
  <si>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</si>
  <si>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</si>
  <si>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</si>
  <si>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</si>
  <si>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</si>
  <si>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</si>
  <si>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</si>
  <si>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</si>
  <si>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</si>
  <si>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</si>
  <si>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</si>
  <si>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</si>
  <si>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</si>
  <si>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</si>
  <si>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</si>
  <si>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</si>
  <si>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</si>
  <si>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</si>
  <si>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</si>
  <si>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</si>
  <si>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</si>
  <si>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</si>
  <si>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</si>
  <si>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</si>
  <si>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</si>
  <si>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</si>
  <si>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</si>
  <si>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</si>
  <si>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</si>
  <si>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</si>
  <si>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</si>
  <si>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</si>
  <si>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</si>
  <si>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</si>
  <si>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</si>
  <si>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</si>
  <si>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</si>
  <si>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</si>
  <si>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</si>
  <si>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</si>
  <si>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</si>
  <si>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</si>
  <si>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</si>
  <si>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</si>
  <si>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</si>
  <si>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</si>
  <si>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</si>
  <si>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</si>
  <si>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</si>
  <si>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</si>
  <si>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</si>
  <si>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</si>
  <si>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</si>
  <si>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</si>
  <si>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</si>
  <si>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</si>
  <si>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</si>
  <si>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</si>
  <si>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</si>
  <si>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</si>
  <si>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</si>
  <si>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</si>
  <si>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</si>
  <si>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</si>
  <si>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</si>
  <si>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</si>
  <si>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</si>
  <si>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</si>
  <si>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</si>
  <si>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</si>
  <si>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</si>
  <si>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</si>
  <si>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</si>
  <si>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</si>
  <si>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</si>
  <si>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</si>
  <si>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</si>
  <si>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</si>
  <si>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</si>
  <si>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</si>
  <si>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</si>
  <si>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</si>
  <si>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</si>
  <si>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</si>
  <si>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</si>
  <si>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</si>
  <si>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</si>
  <si>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</si>
  <si>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</si>
  <si>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</si>
  <si>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</si>
  <si>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</si>
  <si>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</si>
  <si>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</si>
  <si>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</si>
  <si>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</si>
  <si>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</si>
  <si>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</si>
  <si>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</si>
  <si>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</si>
  <si>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</si>
  <si>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</si>
  <si>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</si>
  <si>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</si>
  <si>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</si>
  <si>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</si>
  <si>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</si>
  <si>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</si>
  <si>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</si>
  <si>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</si>
  <si>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</si>
  <si>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</si>
  <si>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</si>
  <si>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</si>
  <si>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</si>
  <si>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</si>
  <si>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</si>
  <si>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</si>
  <si>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</si>
  <si>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</si>
  <si>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</si>
  <si>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</si>
  <si>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</si>
  <si>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</si>
  <si>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</si>
  <si>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</si>
  <si>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</si>
  <si>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</si>
  <si>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</si>
  <si>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</si>
  <si>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</si>
  <si>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</si>
  <si>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</si>
  <si>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</si>
  <si>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</si>
  <si>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</si>
  <si>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</si>
  <si>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</si>
  <si>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</si>
  <si>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</si>
  <si>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</si>
  <si>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</si>
  <si>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</si>
  <si>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</si>
  <si>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</si>
  <si>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</si>
  <si>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</si>
  <si>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</si>
  <si>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</si>
  <si>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</si>
  <si>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</si>
  <si>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</si>
  <si>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</si>
  <si>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</si>
  <si>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</si>
  <si>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</si>
  <si>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</si>
  <si>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</si>
  <si>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</si>
  <si>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</si>
  <si>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</si>
  <si>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</si>
  <si>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</si>
  <si>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</si>
  <si>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</si>
  <si>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</si>
  <si>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</si>
  <si>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</si>
  <si>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</si>
  <si>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</si>
  <si>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</si>
  <si>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</si>
  <si>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</si>
  <si>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</si>
  <si>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</si>
  <si>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</si>
  <si>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</si>
  <si>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</si>
  <si>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</si>
  <si>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</si>
  <si>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</si>
  <si>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</si>
  <si>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</si>
  <si>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</si>
  <si>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</si>
  <si>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</si>
  <si>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</si>
  <si>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</si>
  <si>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</si>
  <si>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</si>
  <si>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</si>
  <si>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</si>
  <si>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</si>
  <si>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</si>
  <si>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</si>
  <si>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</si>
  <si>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</si>
  <si>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</si>
  <si>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</si>
  <si>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</si>
  <si>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</si>
  <si>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</si>
  <si>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</si>
  <si>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</si>
  <si>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</si>
  <si>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</si>
  <si>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</si>
  <si>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</si>
  <si>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</si>
  <si>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</si>
  <si>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</si>
  <si>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</si>
  <si>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</si>
  <si>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</si>
  <si>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</si>
  <si>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</si>
  <si>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</si>
  <si>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</si>
  <si>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</si>
  <si>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</si>
  <si>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</si>
  <si>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</si>
  <si>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</si>
  <si>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</si>
  <si>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</si>
  <si>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</si>
  <si>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</si>
  <si>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</si>
  <si>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</si>
  <si>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</si>
  <si>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</si>
  <si>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</si>
  <si>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</si>
  <si>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</si>
  <si>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</si>
  <si>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</si>
  <si>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</si>
  <si>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</si>
  <si>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</si>
  <si>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</si>
  <si>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</si>
  <si>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</si>
  <si>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</si>
  <si>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</si>
  <si>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</si>
  <si>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</si>
  <si>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</si>
  <si>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</si>
  <si>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</si>
  <si>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</si>
  <si>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</si>
  <si>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</si>
  <si>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</si>
  <si>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</si>
  <si>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</si>
  <si>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</si>
  <si>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</si>
  <si>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</si>
  <si>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</si>
  <si>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</si>
  <si>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</si>
  <si>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</si>
  <si>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</si>
  <si>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</si>
  <si>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</si>
  <si>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</si>
  <si>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</si>
  <si>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</si>
  <si>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</si>
  <si>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</si>
  <si>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</si>
  <si>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</si>
  <si>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</si>
  <si>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</si>
  <si>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</si>
  <si>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</si>
  <si>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</si>
  <si>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</si>
  <si>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</si>
  <si>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</si>
  <si>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</si>
  <si>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</si>
  <si>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</si>
  <si>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</si>
  <si>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</si>
  <si>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</si>
  <si>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</si>
  <si>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</si>
  <si>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</si>
  <si>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</si>
  <si>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</si>
  <si>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</si>
  <si>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</si>
  <si>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</si>
  <si>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</si>
  <si>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</si>
  <si>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</si>
  <si>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</si>
  <si>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</si>
  <si>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</si>
  <si>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</si>
  <si>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</si>
  <si>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</si>
  <si>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</si>
  <si>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</si>
  <si>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</si>
  <si>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</si>
  <si>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</si>
  <si>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</si>
  <si>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</si>
  <si>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</si>
  <si>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</si>
  <si>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</si>
  <si>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</si>
  <si>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</si>
  <si>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</si>
  <si>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</si>
  <si>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</si>
  <si>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</si>
  <si>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</si>
  <si>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</si>
  <si>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</si>
  <si>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</si>
  <si>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</si>
  <si>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</si>
  <si>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</si>
  <si>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</si>
  <si>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</si>
  <si>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</si>
  <si>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</si>
  <si>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</si>
  <si>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</si>
  <si>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</si>
  <si>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</si>
  <si>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</si>
  <si>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</si>
  <si>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</si>
  <si>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</si>
  <si>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</si>
  <si>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</si>
  <si>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</si>
  <si>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</si>
  <si>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</si>
  <si>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</si>
  <si>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</si>
  <si>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</si>
  <si>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</si>
  <si>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</si>
  <si>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</si>
  <si>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</si>
  <si>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</si>
  <si>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</si>
  <si>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</si>
  <si>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</si>
  <si>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</si>
  <si>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</si>
  <si>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</si>
  <si>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</si>
  <si>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</si>
  <si>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</si>
  <si>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</si>
  <si>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</si>
  <si>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</si>
  <si>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</si>
  <si>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</si>
  <si>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</si>
  <si>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</si>
  <si>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</si>
  <si>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</si>
  <si>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</si>
  <si>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</si>
  <si>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</si>
  <si>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</si>
  <si>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</si>
  <si>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</si>
  <si>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</si>
  <si>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</si>
  <si>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</si>
  <si>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</si>
  <si>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</si>
  <si>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</si>
  <si>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</si>
  <si>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</si>
  <si>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</si>
  <si>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</si>
  <si>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</si>
  <si>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</si>
  <si>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</si>
  <si>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</si>
  <si>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</si>
  <si>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</si>
  <si>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</si>
  <si>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</si>
  <si>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</si>
  <si>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</si>
  <si>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</si>
  <si>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</si>
  <si>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</si>
  <si>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</si>
  <si>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</si>
  <si>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</si>
  <si>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</si>
  <si>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</si>
  <si>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</si>
  <si>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</si>
  <si>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</si>
  <si>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</si>
  <si>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</si>
  <si>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</si>
  <si>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</si>
  <si>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</si>
  <si>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</si>
  <si>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</si>
  <si>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</si>
  <si>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</si>
  <si>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</si>
  <si>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</si>
  <si>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</si>
  <si>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</si>
  <si>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</si>
  <si>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</si>
  <si>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</si>
  <si>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</si>
  <si>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</si>
  <si>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</si>
  <si>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</si>
  <si>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</si>
  <si>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</si>
  <si>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</si>
  <si>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</si>
  <si>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</si>
  <si>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</si>
  <si>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</si>
  <si>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</si>
  <si>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</si>
  <si>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</si>
  <si>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</si>
  <si>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</si>
  <si>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</si>
  <si>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</si>
  <si>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</si>
  <si>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</si>
  <si>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</si>
  <si>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</si>
  <si>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</si>
  <si>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</si>
  <si>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</si>
  <si>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</si>
  <si>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</si>
  <si>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</si>
  <si>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</si>
  <si>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</si>
  <si>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</si>
  <si>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</si>
  <si>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</si>
  <si>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</si>
  <si>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</si>
  <si>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</si>
  <si>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</si>
  <si>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</si>
  <si>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</si>
  <si>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</si>
  <si>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</si>
  <si>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</si>
  <si>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</si>
  <si>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</si>
  <si>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</si>
  <si>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</si>
  <si>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</si>
  <si>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</si>
  <si>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</si>
  <si>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</si>
  <si>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</si>
  <si>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</si>
  <si>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</si>
  <si>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</si>
  <si>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</si>
  <si>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</si>
  <si>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</si>
  <si>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</si>
  <si>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</si>
  <si>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</si>
  <si>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</si>
  <si>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</si>
  <si>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</si>
  <si>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</si>
  <si>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</si>
  <si>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</si>
  <si>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</si>
  <si>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</si>
  <si>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</si>
  <si>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</si>
  <si>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</si>
  <si>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</si>
  <si>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</si>
  <si>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</si>
  <si>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</si>
  <si>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</si>
  <si>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</si>
  <si>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</si>
  <si>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</si>
  <si>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</si>
  <si>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</si>
  <si>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</si>
  <si>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</si>
  <si>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</si>
  <si>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</si>
  <si>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</si>
  <si>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</si>
  <si>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</si>
  <si>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</si>
  <si>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</si>
  <si>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</si>
  <si>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</si>
  <si>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</si>
  <si>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</si>
  <si>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</si>
  <si>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</si>
  <si>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</si>
  <si>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</si>
  <si>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</si>
  <si>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</si>
  <si>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</si>
  <si>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</si>
  <si>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</si>
  <si>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</si>
  <si>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</si>
  <si>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</si>
  <si>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</si>
  <si>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</si>
  <si>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</si>
  <si>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</si>
  <si>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</si>
  <si>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</si>
  <si>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</si>
  <si>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</si>
  <si>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</si>
  <si>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</si>
  <si>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</si>
  <si>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</si>
  <si>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</si>
  <si>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</si>
  <si>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</si>
  <si>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</si>
  <si>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</si>
  <si>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</si>
  <si>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</si>
  <si>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</si>
  <si>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</si>
  <si>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</si>
  <si>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</si>
  <si>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</si>
  <si>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</si>
  <si>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</si>
  <si>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</si>
  <si>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</si>
  <si>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</si>
  <si>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</si>
  <si>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</si>
  <si>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</si>
  <si>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</si>
  <si>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</si>
  <si>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</si>
  <si>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</si>
  <si>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</si>
  <si>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</si>
  <si>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</si>
  <si>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</si>
  <si>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</si>
  <si>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</si>
  <si>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</si>
  <si>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</si>
  <si>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</si>
  <si>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</si>
  <si>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</si>
  <si>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</si>
  <si>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</si>
  <si>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</si>
  <si>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</si>
  <si>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</si>
  <si>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</si>
  <si>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</si>
  <si>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</si>
  <si>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</si>
  <si>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</si>
  <si>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</si>
  <si>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</si>
  <si>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</si>
  <si>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</si>
  <si>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</si>
  <si>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</si>
  <si>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</si>
  <si>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</si>
  <si>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</si>
  <si>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</si>
  <si>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</si>
  <si>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</si>
  <si>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</si>
  <si>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</si>
  <si>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</si>
  <si>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</si>
  <si>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</si>
  <si>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</si>
  <si>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</si>
  <si>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</si>
  <si>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</si>
  <si>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</si>
  <si>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</si>
  <si>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</si>
  <si>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</si>
  <si>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</si>
  <si>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</si>
  <si>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</si>
  <si>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</si>
  <si>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</si>
  <si>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</si>
  <si>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</si>
  <si>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</si>
  <si>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</si>
  <si>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</si>
  <si>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</si>
  <si>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</si>
  <si>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</si>
  <si>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</si>
  <si>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</si>
  <si>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</si>
  <si>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</si>
  <si>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</si>
  <si>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</si>
  <si>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</si>
  <si>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</si>
  <si>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</si>
  <si>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</si>
  <si>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</si>
  <si>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</si>
  <si>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</si>
  <si>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</si>
  <si>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</si>
  <si>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</si>
  <si>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</si>
  <si>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</si>
  <si>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</si>
  <si>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</si>
  <si>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</si>
  <si>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</si>
  <si>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</si>
  <si>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</si>
  <si>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</si>
  <si>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</si>
  <si>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</si>
  <si>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</si>
  <si>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</si>
  <si>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</si>
  <si>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</si>
  <si>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</si>
  <si>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</si>
  <si>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</si>
  <si>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</si>
  <si>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</si>
  <si>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</si>
  <si>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</si>
  <si>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</si>
  <si>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</si>
  <si>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</si>
  <si>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</si>
  <si>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</si>
  <si>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</si>
  <si>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</si>
  <si>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</si>
  <si>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</si>
  <si>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</si>
  <si>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</si>
  <si>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</si>
  <si>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</si>
  <si>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</si>
  <si>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</si>
  <si>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</si>
  <si>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</si>
  <si>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</si>
  <si>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</si>
  <si>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</si>
  <si>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</si>
  <si>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</si>
  <si>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</si>
  <si>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</si>
  <si>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</si>
  <si>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</si>
  <si>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</si>
  <si>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</si>
  <si>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</si>
  <si>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</si>
  <si>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</si>
  <si>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</si>
  <si>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</si>
  <si>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</si>
  <si>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</si>
  <si>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</si>
  <si>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</si>
  <si>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</si>
  <si>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</si>
  <si>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</si>
  <si>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</si>
  <si>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</si>
  <si>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</si>
  <si>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</si>
  <si>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</si>
  <si>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</si>
  <si>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</si>
  <si>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</si>
  <si>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</si>
  <si>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</si>
  <si>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</si>
  <si>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</si>
  <si>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</si>
  <si>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</si>
  <si>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</si>
  <si>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</si>
  <si>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</si>
  <si>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</si>
  <si>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</si>
  <si>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</si>
  <si>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</si>
  <si>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</si>
  <si>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</si>
  <si>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</si>
  <si>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</si>
  <si>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</si>
  <si>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</si>
  <si>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</si>
  <si>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</si>
  <si>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</si>
  <si>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</si>
  <si>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</si>
  <si>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</si>
  <si>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</si>
  <si>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</si>
  <si>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</si>
  <si>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</si>
  <si>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</si>
  <si>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</si>
  <si>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</si>
  <si>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</si>
  <si>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</si>
  <si>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</si>
  <si>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</si>
  <si>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</si>
  <si>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</si>
  <si>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</si>
  <si>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</si>
  <si>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</si>
  <si>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</si>
  <si>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</si>
  <si>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</si>
  <si>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</si>
  <si>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</si>
  <si>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</si>
  <si>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</si>
  <si>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</si>
  <si>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</si>
  <si>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</si>
  <si>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</si>
  <si>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</si>
  <si>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</si>
  <si>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</si>
  <si>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</si>
  <si>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</si>
  <si>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</si>
  <si>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</si>
  <si>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</si>
  <si>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</si>
  <si>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</si>
  <si>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</si>
  <si>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</si>
  <si>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</si>
  <si>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</si>
  <si>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</si>
  <si>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</si>
  <si>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</si>
  <si>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</si>
  <si>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</si>
  <si>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</si>
  <si>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</si>
  <si>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</si>
  <si>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</si>
  <si>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</si>
  <si>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</si>
  <si>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</si>
  <si>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</si>
  <si>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</si>
  <si>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</si>
  <si>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</si>
  <si>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</si>
  <si>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</si>
  <si>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</si>
  <si>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</si>
  <si>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</si>
  <si>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</si>
  <si>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</si>
  <si>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</si>
  <si>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</si>
  <si>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</si>
  <si>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</si>
  <si>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</si>
  <si>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</si>
  <si>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</si>
  <si>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</si>
  <si>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</si>
  <si>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</si>
  <si>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</si>
  <si>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</si>
  <si>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</si>
  <si>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</si>
  <si>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</si>
  <si>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</si>
  <si>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</si>
  <si>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</si>
  <si>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</si>
  <si>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</si>
  <si>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</si>
  <si>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</si>
  <si>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</si>
  <si>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</si>
  <si>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</si>
  <si>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</si>
  <si>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</si>
  <si>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</si>
  <si>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</si>
  <si>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</si>
  <si>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</si>
  <si>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</si>
  <si>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</si>
  <si>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</si>
  <si>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</si>
  <si>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</si>
  <si>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</si>
  <si>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</si>
  <si>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</si>
  <si>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</si>
  <si>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</si>
  <si>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</si>
  <si>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</si>
  <si>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</si>
  <si>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</si>
  <si>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</si>
  <si>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</si>
  <si>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</si>
  <si>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</si>
  <si>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</si>
  <si>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</si>
  <si>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</si>
  <si>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</si>
  <si>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</si>
  <si>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</si>
  <si>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</si>
  <si>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</si>
  <si>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</si>
  <si>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</si>
  <si>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</si>
  <si>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</si>
  <si>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</si>
  <si>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</si>
  <si>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</si>
  <si>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</si>
  <si>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</si>
  <si>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</si>
  <si>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</si>
  <si>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</si>
  <si>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</si>
  <si>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</si>
  <si>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</si>
  <si>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</si>
  <si>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</si>
  <si>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</si>
  <si>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</si>
  <si>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</si>
  <si>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</si>
  <si>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</si>
  <si>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</si>
  <si>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</si>
  <si>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</si>
  <si>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</si>
  <si>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</si>
  <si>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</si>
  <si>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</si>
  <si>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</si>
  <si>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</si>
  <si>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</si>
  <si>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</si>
  <si>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</si>
  <si>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</si>
  <si>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</si>
  <si>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</si>
  <si>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</si>
  <si>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</si>
  <si>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</si>
  <si>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</si>
  <si>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</si>
  <si>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</si>
  <si>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</si>
  <si>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</si>
  <si>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</si>
  <si>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</si>
  <si>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</si>
  <si>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</si>
  <si>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</si>
  <si>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</si>
  <si>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</si>
  <si>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</si>
  <si>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</si>
  <si>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</si>
  <si>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</si>
  <si>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</si>
  <si>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</si>
  <si>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</si>
  <si>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</si>
  <si>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</si>
  <si>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</si>
  <si>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</si>
  <si>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</si>
  <si>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</si>
  <si>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</si>
  <si>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</si>
  <si>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</si>
  <si>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</si>
  <si>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</si>
  <si>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</si>
  <si>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</si>
  <si>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</si>
  <si>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</si>
  <si>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</si>
  <si>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</si>
  <si>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</si>
  <si>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</si>
  <si>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</si>
  <si>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</si>
  <si>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</si>
  <si>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</si>
  <si>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</si>
  <si>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</si>
  <si>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</si>
  <si>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</si>
  <si>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</si>
  <si>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</si>
  <si>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</si>
  <si>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</si>
  <si>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</si>
  <si>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</si>
  <si>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</si>
  <si>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</si>
  <si>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</si>
  <si>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</si>
  <si>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</si>
  <si>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</si>
  <si>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</si>
  <si>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</si>
  <si>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</si>
  <si>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</si>
  <si>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</si>
  <si>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</si>
  <si>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</si>
  <si>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</si>
  <si>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</si>
  <si>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</si>
  <si>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</si>
  <si>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</si>
  <si>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</si>
  <si>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</si>
  <si>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</si>
  <si>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</si>
  <si>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</si>
  <si>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</si>
  <si>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</si>
  <si>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</si>
  <si>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</si>
  <si>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</si>
  <si>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</si>
  <si>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</si>
  <si>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</si>
  <si>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</si>
  <si>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</si>
  <si>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</si>
  <si>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</si>
  <si>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</si>
  <si>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</si>
  <si>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</si>
  <si>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</si>
  <si>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</si>
  <si>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</si>
  <si>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</si>
  <si>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</si>
  <si>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</si>
  <si>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</si>
  <si>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</si>
  <si>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</si>
  <si>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</si>
  <si>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</si>
  <si>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</si>
  <si>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</si>
  <si>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</si>
  <si>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</si>
  <si>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</si>
  <si>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</si>
  <si>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</si>
  <si>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</si>
  <si>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</si>
  <si>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</si>
  <si>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</si>
  <si>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</si>
  <si>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</si>
  <si>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</si>
  <si>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</si>
  <si>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</si>
  <si>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</si>
  <si>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</si>
  <si>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</si>
  <si>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</si>
  <si>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</si>
  <si>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</si>
  <si>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</si>
  <si>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</si>
  <si>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</si>
  <si>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</si>
  <si>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</si>
  <si>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</si>
  <si>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</si>
  <si>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</si>
  <si>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</si>
  <si>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</si>
  <si>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</si>
  <si>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</si>
  <si>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</si>
  <si>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</si>
  <si>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</si>
  <si>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</si>
  <si>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</si>
  <si>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</si>
  <si>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</si>
  <si>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</si>
  <si>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</si>
  <si>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</si>
  <si>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</si>
  <si>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</si>
  <si>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</si>
  <si>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</si>
  <si>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</si>
  <si>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</si>
  <si>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</si>
  <si>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</si>
  <si>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</si>
  <si>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</si>
  <si>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</si>
  <si>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</si>
  <si>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</si>
  <si>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</si>
  <si>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</si>
  <si>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</si>
  <si>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</si>
  <si>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</si>
  <si>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</si>
  <si>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</si>
  <si>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</si>
  <si>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</si>
  <si>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</si>
  <si>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</si>
  <si>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</si>
  <si>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</si>
  <si>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</si>
  <si>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</si>
  <si>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</si>
  <si>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</si>
  <si>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</si>
  <si>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</si>
  <si>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</si>
  <si>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</si>
  <si>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</si>
  <si>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</si>
  <si>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</si>
  <si>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</si>
  <si>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</si>
  <si>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</si>
  <si>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</si>
  <si>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</si>
  <si>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</si>
  <si>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</si>
  <si>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</si>
  <si>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</si>
  <si>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</si>
  <si>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</si>
  <si>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</si>
  <si>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</si>
  <si>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</si>
  <si>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</si>
  <si>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</si>
  <si>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</si>
  <si>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</si>
  <si>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</si>
  <si>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</si>
  <si>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</si>
  <si>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</si>
  <si>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</si>
  <si>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</si>
  <si>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</si>
  <si>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</si>
  <si>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</si>
  <si>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</si>
  <si>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</si>
  <si>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</si>
  <si>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</si>
  <si>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</si>
  <si>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</si>
  <si>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</si>
  <si>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</si>
  <si>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</si>
  <si>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</si>
  <si>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</si>
  <si>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</si>
  <si>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</si>
  <si>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</si>
  <si>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</si>
  <si>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</si>
  <si>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</si>
  <si>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</si>
  <si>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</si>
  <si>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</si>
  <si>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</si>
  <si>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</si>
  <si>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</si>
  <si>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</si>
  <si>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</si>
  <si>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</si>
  <si>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</si>
  <si>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</si>
  <si>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</si>
  <si>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</si>
  <si>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</si>
  <si>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</si>
  <si>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</si>
  <si>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</si>
  <si>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</si>
  <si>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</si>
  <si>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</si>
  <si>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</si>
  <si>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</si>
  <si>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</si>
  <si>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</si>
  <si>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</si>
  <si>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</si>
  <si>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</si>
  <si>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</si>
  <si>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</si>
  <si>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</si>
  <si>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</si>
  <si>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</si>
  <si>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</si>
  <si>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</si>
  <si>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</si>
  <si>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</si>
  <si>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</si>
  <si>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</si>
  <si>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</si>
  <si>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</si>
  <si>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</si>
  <si>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</si>
  <si>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</si>
  <si>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</si>
  <si>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</si>
  <si>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</si>
  <si>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</si>
  <si>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</si>
  <si>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</si>
  <si>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</si>
  <si>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</si>
  <si>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</si>
  <si>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</si>
  <si>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</si>
  <si>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</si>
  <si>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</si>
  <si>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</si>
  <si>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</si>
  <si>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</si>
  <si>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</si>
  <si>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</si>
  <si>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</si>
  <si>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</si>
  <si>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</si>
  <si>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</si>
  <si>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</si>
  <si>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</si>
  <si>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</si>
  <si>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</si>
  <si>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</si>
  <si>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</si>
  <si>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</si>
  <si>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</si>
  <si>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</si>
  <si>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</si>
  <si>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</si>
  <si>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</si>
  <si>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</si>
  <si>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</si>
  <si>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</si>
  <si>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</si>
  <si>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</si>
  <si>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</si>
  <si>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</si>
  <si>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</si>
  <si>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</si>
  <si>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</si>
  <si>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</si>
  <si>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</si>
  <si>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</si>
  <si>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</si>
  <si>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</si>
  <si>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</si>
  <si>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</si>
  <si>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</si>
  <si>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</si>
  <si>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</si>
  <si>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</si>
  <si>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</si>
  <si>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</si>
  <si>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</si>
  <si>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</si>
  <si>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</si>
  <si>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</si>
  <si>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</si>
  <si>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</si>
  <si>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</si>
  <si>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</si>
  <si>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</si>
  <si>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</si>
  <si>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</si>
  <si>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</si>
  <si>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</si>
  <si>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</si>
  <si>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</si>
  <si>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</si>
  <si>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</si>
  <si>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</si>
  <si>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</si>
  <si>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</si>
  <si>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</si>
  <si>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</si>
  <si>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</si>
  <si>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</si>
  <si>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</si>
  <si>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</si>
  <si>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</si>
  <si>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</si>
  <si>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</si>
  <si>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</si>
  <si>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</si>
  <si>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</si>
  <si>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</si>
  <si>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</si>
  <si>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</si>
  <si>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</si>
  <si>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</si>
  <si>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</si>
  <si>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</si>
  <si>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</si>
  <si>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</si>
  <si>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</si>
  <si>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</si>
  <si>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</si>
  <si>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</si>
  <si>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</si>
  <si>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</si>
  <si>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</si>
  <si>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</si>
  <si>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</si>
  <si>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</si>
  <si>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</si>
  <si>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</si>
  <si>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</si>
  <si>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</si>
  <si>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</si>
  <si>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</si>
  <si>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</si>
  <si>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</si>
  <si>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</si>
  <si>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</si>
  <si>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</si>
  <si>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</si>
  <si>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</si>
  <si>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</si>
  <si>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</si>
  <si>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</si>
  <si>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</si>
  <si>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</si>
  <si>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</si>
  <si>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</si>
  <si>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</si>
  <si>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</si>
  <si>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</si>
  <si>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</si>
  <si>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</si>
  <si>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</si>
  <si>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</si>
  <si>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</si>
  <si>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</si>
  <si>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</si>
  <si>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</si>
  <si>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</si>
  <si>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</si>
  <si>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</si>
  <si>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</si>
  <si>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</si>
  <si>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</si>
  <si>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</si>
  <si>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</si>
  <si>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</si>
  <si>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</si>
  <si>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</si>
  <si>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</si>
  <si>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</si>
  <si>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</si>
  <si>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</si>
  <si>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</si>
  <si>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</si>
  <si>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</si>
  <si>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</si>
  <si>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</si>
  <si>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</si>
  <si>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</si>
  <si>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</si>
  <si>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</si>
  <si>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</si>
  <si>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</si>
  <si>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</si>
  <si>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</si>
  <si>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</si>
  <si>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</si>
  <si>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</si>
  <si>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</si>
  <si>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</si>
  <si>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</si>
  <si>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</si>
  <si>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</si>
  <si>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</si>
  <si>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</si>
  <si>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</si>
  <si>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</si>
  <si>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</si>
  <si>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</si>
  <si>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</si>
  <si>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</si>
  <si>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</si>
  <si>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</si>
  <si>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</si>
  <si>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</si>
  <si>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</si>
  <si>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</si>
  <si>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</si>
  <si>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</si>
  <si>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</si>
  <si>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</si>
  <si>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</si>
  <si>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</si>
  <si>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</si>
  <si>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</si>
  <si>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</si>
  <si>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</si>
  <si>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</si>
  <si>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</si>
  <si>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</si>
  <si>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</si>
  <si>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</si>
  <si>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</si>
  <si>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</si>
  <si>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</si>
  <si>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</si>
  <si>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</si>
  <si>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</si>
  <si>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</si>
  <si>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</si>
  <si>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</si>
  <si>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</si>
  <si>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</si>
  <si>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</si>
  <si>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</si>
  <si>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</si>
  <si>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</si>
  <si>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</si>
  <si>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</si>
  <si>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</si>
  <si>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</si>
  <si>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</si>
  <si>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</si>
  <si>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</si>
  <si>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</si>
  <si>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</si>
  <si>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</si>
  <si>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</si>
  <si>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</si>
  <si>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</si>
  <si>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</si>
  <si>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</si>
  <si>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</si>
  <si>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</si>
  <si>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</si>
  <si>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</si>
  <si>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</si>
  <si>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</si>
  <si>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</si>
  <si>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</si>
  <si>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</si>
  <si>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</si>
  <si>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</si>
  <si>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</si>
  <si>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</si>
  <si>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</si>
  <si>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</si>
  <si>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</si>
  <si>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</si>
  <si>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</si>
  <si>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</si>
  <si>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</si>
  <si>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</si>
  <si>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</si>
  <si>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</si>
  <si>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</si>
  <si>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</si>
  <si>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</si>
  <si>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</si>
  <si>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</si>
  <si>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</si>
  <si>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</si>
  <si>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</si>
  <si>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</si>
  <si>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</si>
  <si>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</si>
  <si>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</si>
  <si>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</si>
  <si>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</si>
  <si>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</si>
  <si>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</si>
  <si>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</si>
  <si>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</si>
  <si>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</si>
  <si>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</si>
  <si>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</si>
  <si>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</si>
  <si>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</si>
  <si>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</si>
  <si>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</si>
  <si>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</si>
  <si>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</si>
  <si>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</si>
  <si>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</si>
  <si>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</si>
  <si>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</si>
  <si>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</si>
  <si>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</si>
  <si>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</si>
  <si>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</si>
  <si>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</si>
  <si>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</si>
  <si>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</si>
  <si>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</si>
  <si>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</si>
  <si>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</si>
  <si>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</si>
  <si>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</si>
  <si>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</si>
  <si>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</si>
  <si>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</si>
  <si>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</si>
  <si>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</si>
  <si>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</si>
  <si>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</si>
  <si>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</si>
  <si>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</si>
  <si>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</si>
  <si>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</si>
  <si>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</si>
  <si>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</si>
  <si>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</si>
  <si>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</si>
  <si>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</si>
  <si>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</si>
  <si>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</si>
  <si>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</si>
  <si>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</si>
  <si>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</si>
  <si>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</si>
  <si>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</si>
  <si>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</si>
  <si>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</si>
  <si>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</si>
  <si>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</si>
  <si>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</si>
  <si>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</si>
  <si>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</si>
  <si>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</si>
  <si>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</si>
  <si>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</si>
  <si>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</si>
  <si>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</si>
  <si>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</si>
  <si>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</si>
  <si>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</si>
  <si>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</si>
  <si>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</si>
  <si>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</si>
  <si>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</si>
  <si>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</si>
  <si>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</si>
  <si>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</si>
  <si>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</si>
  <si>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</si>
  <si>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</si>
  <si>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</si>
  <si>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</si>
  <si>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</si>
  <si>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</si>
  <si>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</si>
  <si>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</si>
  <si>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</si>
  <si>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</si>
  <si>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</si>
  <si>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</si>
  <si>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</si>
  <si>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</si>
  <si>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</si>
  <si>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</si>
  <si>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</si>
  <si>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</si>
  <si>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</si>
  <si>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</si>
  <si>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</si>
  <si>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</si>
  <si>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</si>
  <si>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</si>
  <si>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</si>
  <si>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</si>
  <si>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</si>
  <si>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</si>
  <si>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</si>
  <si>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</si>
  <si>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</si>
  <si>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</si>
  <si>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</si>
  <si>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</si>
  <si>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</si>
  <si>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</si>
  <si>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</si>
  <si>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</si>
  <si>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</si>
  <si>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</si>
  <si>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</si>
  <si>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</si>
  <si>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</si>
  <si>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</si>
  <si>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</si>
  <si>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</si>
  <si>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</si>
  <si>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</si>
  <si>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</si>
  <si>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</si>
  <si>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</si>
  <si>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</si>
  <si>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</si>
  <si>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</si>
  <si>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</si>
  <si>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</si>
  <si>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</si>
  <si>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</si>
  <si>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</si>
  <si>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</si>
  <si>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</si>
  <si>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</si>
  <si>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</si>
  <si>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</si>
  <si>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</si>
  <si>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</si>
  <si>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</si>
  <si>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</si>
  <si>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</si>
  <si>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</si>
  <si>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</si>
  <si>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</si>
  <si>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</si>
  <si>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</si>
  <si>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</si>
  <si>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</si>
  <si>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</si>
  <si>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</si>
  <si>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</si>
  <si>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</si>
  <si>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</si>
  <si>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</si>
  <si>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</si>
  <si>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</si>
  <si>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</si>
  <si>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</si>
  <si>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</si>
  <si>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</si>
  <si>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</si>
  <si>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</si>
  <si>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</si>
  <si>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</si>
  <si>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</si>
  <si>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</si>
  <si>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</si>
  <si>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</si>
  <si>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</si>
  <si>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</si>
  <si>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</si>
  <si>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</si>
  <si>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</si>
  <si>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</si>
  <si>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</si>
  <si>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</si>
  <si>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</si>
  <si>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</si>
  <si>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</si>
  <si>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</si>
  <si>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</si>
  <si>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</si>
  <si>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</si>
  <si>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</si>
  <si>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</si>
  <si>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</si>
  <si>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</si>
  <si>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</si>
  <si>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</si>
  <si>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</si>
  <si>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</si>
  <si>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</si>
  <si>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</si>
  <si>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</si>
  <si>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</si>
  <si>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</si>
  <si>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</si>
  <si>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</si>
  <si>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</si>
  <si>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</si>
  <si>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</si>
  <si>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</si>
  <si>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</si>
  <si>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</si>
  <si>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</si>
  <si>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</si>
  <si>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</si>
  <si>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</si>
  <si>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</si>
  <si>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</si>
  <si>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</si>
  <si>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</si>
  <si>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</si>
  <si>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</si>
  <si>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</si>
  <si>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</si>
  <si>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</si>
  <si>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</si>
  <si>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</si>
  <si>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</si>
  <si>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</si>
  <si>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</si>
  <si>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</si>
  <si>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</si>
  <si>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</si>
  <si>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</si>
  <si>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</si>
  <si>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</si>
  <si>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</si>
  <si>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</si>
  <si>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</si>
  <si>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</si>
  <si>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</si>
  <si>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</si>
  <si>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</si>
  <si>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</si>
  <si>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</si>
  <si>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</si>
  <si>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</si>
  <si>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</si>
  <si>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</si>
  <si>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</si>
  <si>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</si>
  <si>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</si>
  <si>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</si>
  <si>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</si>
  <si>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</si>
  <si>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</si>
  <si>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</si>
  <si>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</si>
  <si>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</si>
  <si>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</si>
  <si>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</si>
  <si>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</si>
  <si>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</si>
  <si>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</si>
  <si>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</si>
  <si>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</si>
  <si>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</si>
  <si>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</si>
  <si>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</si>
  <si>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</si>
  <si>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</si>
  <si>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</si>
  <si>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</si>
  <si>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</si>
  <si>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</si>
  <si>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</si>
  <si>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</si>
  <si>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</si>
  <si>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</si>
  <si>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</si>
  <si>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</si>
  <si>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</si>
  <si>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</si>
  <si>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</si>
  <si>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</si>
  <si>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</si>
  <si>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</si>
  <si>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</si>
  <si>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</si>
  <si>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</si>
  <si>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</si>
  <si>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</si>
  <si>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</si>
  <si>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</si>
  <si>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</si>
  <si>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</si>
  <si>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</si>
  <si>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</si>
  <si>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</si>
  <si>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</si>
  <si>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</si>
  <si>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</si>
  <si>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</si>
  <si>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</si>
  <si>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</si>
  <si>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</si>
  <si>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</si>
  <si>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</si>
  <si>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</si>
  <si>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</si>
  <si>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</si>
  <si>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</si>
  <si>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</si>
  <si>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</si>
  <si>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</si>
  <si>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</si>
  <si>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</si>
  <si>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</si>
  <si>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</si>
  <si>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</si>
  <si>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</si>
  <si>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</si>
  <si>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</si>
  <si>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</si>
  <si>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</si>
  <si>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</si>
  <si>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</si>
  <si>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</si>
  <si>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</si>
  <si>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</si>
  <si>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</si>
  <si>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</si>
  <si>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</si>
  <si>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</si>
  <si>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</si>
  <si>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</si>
  <si>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</si>
  <si>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</si>
  <si>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</si>
  <si>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</si>
  <si>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</si>
  <si>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</si>
  <si>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</si>
  <si>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</si>
  <si>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</si>
  <si>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</si>
  <si>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</si>
  <si>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</si>
  <si>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</si>
  <si>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</si>
  <si>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</si>
  <si>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</si>
  <si>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</si>
  <si>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</si>
  <si>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</si>
  <si>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</si>
  <si>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</si>
  <si>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</si>
  <si>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</si>
  <si>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</si>
  <si>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</si>
  <si>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</si>
  <si>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</si>
  <si>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</si>
  <si>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</si>
  <si>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</si>
  <si>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</si>
  <si>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</si>
  <si>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</si>
  <si>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</si>
  <si>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</si>
  <si>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</si>
  <si>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</si>
  <si>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</si>
  <si>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</si>
  <si>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</si>
  <si>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</si>
  <si>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</si>
  <si>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</si>
  <si>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</si>
  <si>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</si>
  <si>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</si>
  <si>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</si>
  <si>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</si>
  <si>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</si>
  <si>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</si>
  <si>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</si>
  <si>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</si>
  <si>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</si>
  <si>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</si>
  <si>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</si>
  <si>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</si>
  <si>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</si>
  <si>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</si>
  <si>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</si>
  <si>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</si>
  <si>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</si>
  <si>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</si>
  <si>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</si>
  <si>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</si>
  <si>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</si>
  <si>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</si>
  <si>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</si>
  <si>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</si>
  <si>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</si>
  <si>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</si>
  <si>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</si>
  <si>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</si>
  <si>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</si>
  <si>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</si>
  <si>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</si>
  <si>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</si>
  <si>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</si>
  <si>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</si>
  <si>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</si>
  <si>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</si>
  <si>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</si>
  <si>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</si>
  <si>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</si>
  <si>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</si>
  <si>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</si>
  <si>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</si>
  <si>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</si>
  <si>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</si>
  <si>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</si>
  <si>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</si>
  <si>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</si>
  <si>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</si>
  <si>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</si>
  <si>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</si>
  <si>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</si>
  <si>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</si>
  <si>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</si>
  <si>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</si>
  <si>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</si>
  <si>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</si>
  <si>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</si>
  <si>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</si>
  <si>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</si>
  <si>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</si>
  <si>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</si>
  <si>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</si>
  <si>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</si>
  <si>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</si>
  <si>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</si>
  <si>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</si>
  <si>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</si>
  <si>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</si>
  <si>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</si>
  <si>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</si>
  <si>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</si>
  <si>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</si>
  <si>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</si>
  <si>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</si>
  <si>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</si>
  <si>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</si>
  <si>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</si>
  <si>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</si>
  <si>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</si>
  <si>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</si>
  <si>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</si>
  <si>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</si>
  <si>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</si>
  <si>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</si>
  <si>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</si>
  <si>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</si>
  <si>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</si>
  <si>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</si>
  <si>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</si>
  <si>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</si>
  <si>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</si>
  <si>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</si>
  <si>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</si>
  <si>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</si>
  <si>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</si>
  <si>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</si>
  <si>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</si>
  <si>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</si>
  <si>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</si>
  <si>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</si>
  <si>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</si>
  <si>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</si>
  <si>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</si>
  <si>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</si>
  <si>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</si>
  <si>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</si>
  <si>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</si>
  <si>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</si>
  <si>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</si>
  <si>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</si>
  <si>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</si>
  <si>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</si>
  <si>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</si>
  <si>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</si>
  <si>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</si>
  <si>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</si>
  <si>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</si>
  <si>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</si>
  <si>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</si>
  <si>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</si>
  <si>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</si>
  <si>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</si>
  <si>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</si>
  <si>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</si>
  <si>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</si>
  <si>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</si>
  <si>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</si>
  <si>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</si>
  <si>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</si>
  <si>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</si>
  <si>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</si>
  <si>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</si>
  <si>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</si>
  <si>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</si>
  <si>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</si>
  <si>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</si>
  <si>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</si>
  <si>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</si>
  <si>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</si>
  <si>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</si>
  <si>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</si>
  <si>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</si>
  <si>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</si>
  <si>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</si>
  <si>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</si>
  <si>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</si>
  <si>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</si>
  <si>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</si>
  <si>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</si>
  <si>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</si>
  <si>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</si>
  <si>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</si>
  <si>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</si>
  <si>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</si>
  <si>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</si>
  <si>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</si>
  <si>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</si>
  <si>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</si>
  <si>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</si>
  <si>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</si>
  <si>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</si>
  <si>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</si>
  <si>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</si>
  <si>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</si>
  <si>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</si>
  <si>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</si>
  <si>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</si>
  <si>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</si>
  <si>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</si>
  <si>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</si>
  <si>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</si>
  <si>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</si>
  <si>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</si>
  <si>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</si>
  <si>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</si>
  <si>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</si>
  <si>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</si>
  <si>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</si>
  <si>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</si>
  <si>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</si>
  <si>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</si>
  <si>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</si>
  <si>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</si>
  <si>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</si>
  <si>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</si>
  <si>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</si>
  <si>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</si>
  <si>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</si>
  <si>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</si>
  <si>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</si>
  <si>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</si>
  <si>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</si>
  <si>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</si>
  <si>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</si>
  <si>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</si>
  <si>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</si>
  <si>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</si>
  <si>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</si>
  <si>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</si>
  <si>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</si>
  <si>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</si>
  <si>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</si>
  <si>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</si>
  <si>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</si>
  <si>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</si>
  <si>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</si>
  <si>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</si>
  <si>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</si>
  <si>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</si>
  <si>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</si>
  <si>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</si>
  <si>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</si>
  <si>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</si>
  <si>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</si>
  <si>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</si>
  <si>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</si>
  <si>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</si>
  <si>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</si>
  <si>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</si>
  <si>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</si>
  <si>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</si>
  <si>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</si>
  <si>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</si>
  <si>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</si>
  <si>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</si>
  <si>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</si>
  <si>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</si>
  <si>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</si>
  <si>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</si>
  <si>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</si>
  <si>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</si>
  <si>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</si>
  <si>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</si>
  <si>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</si>
  <si>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</si>
  <si>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</si>
  <si>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</si>
  <si>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</si>
  <si>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</si>
  <si>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</si>
  <si>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</si>
  <si>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</si>
  <si>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</si>
  <si>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</si>
  <si>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</si>
  <si>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</si>
  <si>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</si>
  <si>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</si>
  <si>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</si>
  <si>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</si>
  <si>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</si>
  <si>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</si>
  <si>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</si>
  <si>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</si>
  <si>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</si>
  <si>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</si>
  <si>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</si>
  <si>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</si>
  <si>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</si>
  <si>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</si>
  <si>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</si>
  <si>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</si>
  <si>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</si>
  <si>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</si>
  <si>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</si>
  <si>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</si>
  <si>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</si>
  <si>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</si>
  <si>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</si>
  <si>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</si>
  <si>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</si>
  <si>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</si>
  <si>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</si>
  <si>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</si>
  <si>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</si>
  <si>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</si>
  <si>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</si>
  <si>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</si>
  <si>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</si>
  <si>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</si>
  <si>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</si>
  <si>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</si>
  <si>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</si>
  <si>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</si>
  <si>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</si>
  <si>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</si>
  <si>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</si>
  <si>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</si>
  <si>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</si>
  <si>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</si>
  <si>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</si>
  <si>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</si>
  <si>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</si>
  <si>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</si>
  <si>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</si>
  <si>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</si>
  <si>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</si>
  <si>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</si>
  <si>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</si>
  <si>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</si>
  <si>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</si>
  <si>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</si>
  <si>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</si>
  <si>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</si>
  <si>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</si>
  <si>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</si>
  <si>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</si>
  <si>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</si>
  <si>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</si>
  <si>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</si>
  <si>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</si>
  <si>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</si>
  <si>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</si>
  <si>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</si>
  <si>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</si>
  <si>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</si>
  <si>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</si>
  <si>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</si>
  <si>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</si>
  <si>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</si>
  <si>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</si>
  <si>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</si>
  <si>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</si>
  <si>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</si>
  <si>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</si>
  <si>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</si>
  <si>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</si>
  <si>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</si>
  <si>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</si>
  <si>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</si>
  <si>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</si>
  <si>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</si>
  <si>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</si>
  <si>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</si>
  <si>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</si>
  <si>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</si>
  <si>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</si>
  <si>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</si>
  <si>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</si>
  <si>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</si>
  <si>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</si>
  <si>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</si>
  <si>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</si>
  <si>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</si>
  <si>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</si>
  <si>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</si>
  <si>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</si>
  <si>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</si>
  <si>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</si>
  <si>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</si>
  <si>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</si>
  <si>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</si>
  <si>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</si>
  <si>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</si>
  <si>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</si>
  <si>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</si>
  <si>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</si>
  <si>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</si>
  <si>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</si>
  <si>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</si>
  <si>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</si>
  <si>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</si>
  <si>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</si>
  <si>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</si>
  <si>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</si>
  <si>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</si>
  <si>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</si>
  <si>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</si>
  <si>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</si>
  <si>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</si>
  <si>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</si>
  <si>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</si>
  <si>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</si>
  <si>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</si>
  <si>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</si>
  <si>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</si>
  <si>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</si>
  <si>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</si>
  <si>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</si>
  <si>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</si>
  <si>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</si>
  <si>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</si>
  <si>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</si>
  <si>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</si>
  <si>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</si>
  <si>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</si>
  <si>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</si>
  <si>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</si>
  <si>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</si>
  <si>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</si>
  <si>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</si>
  <si>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</si>
  <si>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</si>
  <si>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</si>
  <si>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</si>
  <si>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</si>
  <si>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</si>
  <si>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</si>
  <si>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</si>
  <si>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</si>
  <si>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</si>
  <si>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</si>
  <si>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</si>
  <si>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</si>
  <si>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</si>
  <si>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</si>
  <si>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</si>
  <si>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</si>
  <si>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</si>
  <si>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</si>
  <si>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</si>
  <si>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</si>
  <si>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</si>
  <si>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</si>
  <si>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</si>
  <si>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</si>
  <si>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</si>
  <si>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</si>
  <si>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</si>
  <si>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</si>
  <si>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</si>
  <si>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</si>
  <si>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</si>
  <si>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</si>
  <si>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</si>
  <si>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</si>
  <si>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</si>
  <si>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</si>
  <si>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</si>
  <si>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</si>
  <si>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</si>
  <si>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</si>
  <si>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</si>
  <si>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</si>
  <si>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</si>
  <si>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</si>
  <si>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</si>
  <si>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</si>
  <si>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</si>
  <si>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</si>
  <si>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</si>
  <si>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</si>
  <si>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</si>
  <si>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</si>
  <si>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</si>
  <si>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</si>
  <si>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</si>
  <si>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</si>
  <si>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</si>
  <si>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</si>
  <si>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</si>
  <si>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</si>
  <si>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</si>
  <si>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</si>
  <si>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</si>
  <si>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</si>
  <si>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</si>
  <si>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</si>
  <si>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</si>
  <si>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</si>
  <si>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</si>
  <si>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</si>
  <si>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</si>
  <si>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</si>
  <si>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</si>
  <si>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</si>
  <si>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</si>
  <si>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</si>
  <si>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</si>
  <si>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</si>
  <si>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</si>
  <si>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</si>
  <si>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</si>
  <si>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</si>
  <si>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</si>
  <si>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</si>
  <si>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</si>
  <si>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</si>
  <si>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</si>
  <si>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</si>
  <si>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</si>
  <si>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</si>
  <si>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</si>
  <si>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</si>
  <si>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</si>
  <si>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</si>
  <si>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</si>
  <si>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</si>
  <si>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</si>
  <si>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</si>
  <si>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</si>
  <si>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</si>
  <si>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</si>
  <si>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</si>
  <si>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</si>
  <si>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</si>
  <si>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</si>
  <si>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</si>
  <si>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</si>
  <si>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</si>
  <si>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</si>
  <si>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</si>
  <si>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</si>
  <si>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</si>
  <si>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</si>
  <si>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</si>
  <si>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</si>
  <si>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</si>
  <si>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</si>
  <si>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</si>
  <si>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</si>
  <si>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</si>
  <si>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</si>
  <si>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</si>
  <si>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</si>
  <si>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</si>
  <si>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</si>
  <si>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</si>
  <si>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</si>
  <si>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</si>
  <si>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</si>
  <si>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</si>
  <si>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</si>
  <si>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</si>
  <si>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</si>
  <si>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</si>
  <si>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</si>
  <si>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</si>
  <si>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</si>
  <si>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</si>
  <si>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</si>
  <si>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</si>
  <si>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</si>
  <si>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</si>
  <si>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</si>
  <si>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</si>
  <si>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</si>
  <si>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</si>
  <si>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</si>
  <si>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</si>
  <si>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</si>
  <si>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</si>
  <si>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</si>
  <si>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</si>
  <si>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</si>
  <si>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</si>
  <si>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</si>
  <si>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</si>
  <si>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</si>
  <si>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</si>
  <si>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</si>
  <si>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</si>
  <si>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</si>
  <si>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</si>
  <si>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</si>
  <si>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</si>
  <si>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</si>
  <si>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</si>
  <si>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</si>
  <si>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</si>
  <si>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</si>
  <si>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</si>
  <si>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</si>
  <si>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</si>
  <si>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</si>
  <si>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</si>
  <si>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</si>
  <si>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</si>
  <si>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</si>
  <si>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</si>
  <si>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</si>
  <si>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</si>
  <si>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</si>
  <si>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</si>
  <si>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</si>
  <si>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</si>
  <si>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</si>
  <si>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</si>
  <si>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</si>
  <si>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</si>
  <si>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</si>
  <si>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</si>
  <si>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</si>
  <si>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</si>
  <si>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</si>
  <si>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</si>
  <si>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</si>
  <si>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</si>
  <si>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</si>
  <si>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</si>
  <si>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</si>
  <si>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</si>
  <si>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</si>
  <si>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</si>
  <si>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</si>
  <si>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</si>
  <si>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</si>
  <si>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</si>
  <si>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</si>
  <si>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</si>
  <si>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</si>
  <si>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</si>
  <si>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</si>
  <si>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</si>
  <si>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</si>
  <si>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</si>
  <si>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</si>
  <si>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</si>
  <si>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</si>
  <si>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</si>
  <si>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</si>
  <si>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</si>
  <si>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</si>
  <si>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</si>
  <si>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</si>
  <si>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</si>
  <si>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</si>
  <si>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</si>
  <si>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</si>
  <si>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</si>
  <si>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</si>
  <si>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</si>
  <si>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</si>
  <si>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</si>
  <si>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</si>
  <si>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</si>
  <si>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</si>
  <si>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</si>
  <si>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</si>
  <si>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</si>
  <si>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</si>
  <si>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</si>
  <si>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</si>
  <si>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</si>
  <si>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</si>
  <si>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</si>
  <si>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</si>
  <si>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</si>
  <si>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</si>
  <si>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</si>
  <si>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</si>
  <si>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</si>
  <si>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</si>
  <si>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</si>
  <si>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</si>
  <si>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</si>
  <si>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</si>
  <si>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</si>
  <si>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</si>
  <si>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</si>
  <si>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</si>
  <si>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</si>
  <si>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</si>
  <si>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</si>
  <si>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</si>
  <si>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</si>
  <si>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</si>
  <si>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</si>
  <si>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</si>
  <si>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</si>
  <si>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</si>
  <si>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</si>
  <si>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</si>
  <si>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</si>
  <si>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</si>
  <si>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</si>
  <si>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</si>
  <si>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</si>
  <si>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</si>
  <si>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</si>
  <si>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</si>
  <si>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</si>
  <si>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</si>
  <si>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</si>
  <si>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</si>
  <si>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</si>
  <si>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</si>
  <si>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</si>
  <si>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</si>
  <si>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</si>
  <si>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</si>
  <si>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</si>
  <si>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</si>
  <si>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</si>
  <si>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</si>
  <si>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</si>
  <si>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</si>
  <si>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</si>
  <si>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</si>
  <si>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</si>
  <si>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</si>
  <si>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</si>
  <si>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</si>
  <si>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</si>
  <si>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</si>
  <si>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</si>
  <si>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</si>
  <si>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</si>
  <si>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</si>
  <si>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</si>
  <si>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</si>
  <si>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</si>
  <si>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</si>
  <si>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</si>
  <si>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</si>
  <si>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</si>
  <si>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</si>
  <si>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</si>
  <si>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</si>
  <si>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</si>
  <si>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</si>
  <si>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</si>
  <si>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</si>
  <si>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</si>
  <si>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</si>
  <si>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</si>
  <si>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</si>
  <si>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</si>
  <si>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</si>
  <si>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</si>
  <si>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</si>
  <si>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</si>
  <si>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</si>
  <si>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</si>
  <si>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</si>
  <si>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</si>
  <si>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</si>
  <si>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</si>
  <si>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</si>
  <si>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</si>
  <si>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</si>
  <si>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</si>
  <si>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</si>
  <si>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</si>
  <si>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</si>
  <si>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</si>
  <si>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</si>
  <si>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</si>
  <si>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</si>
  <si>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</si>
  <si>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</si>
  <si>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</si>
  <si>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</si>
  <si>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</si>
  <si>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</si>
  <si>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</si>
  <si>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</si>
  <si>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</si>
  <si>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</si>
  <si>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</si>
  <si>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</si>
  <si>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</si>
  <si>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</si>
  <si>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</si>
  <si>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</si>
  <si>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</si>
  <si>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</si>
  <si>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</si>
  <si>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</si>
  <si>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</si>
  <si>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</si>
  <si>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</si>
  <si>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</si>
  <si>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</si>
  <si>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</si>
  <si>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</si>
  <si>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</si>
  <si>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</si>
  <si>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</si>
  <si>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</si>
  <si>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</si>
  <si>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</si>
  <si>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</si>
  <si>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</si>
  <si>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</si>
  <si>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</si>
  <si>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</si>
  <si>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</si>
  <si>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</si>
  <si>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</si>
  <si>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</si>
  <si>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</si>
  <si>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</si>
  <si>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</si>
  <si>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</si>
  <si>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</si>
  <si>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</si>
  <si>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</si>
  <si>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</si>
  <si>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</si>
  <si>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</si>
  <si>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</si>
  <si>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</si>
  <si>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</si>
  <si>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</si>
  <si>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</si>
  <si>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</si>
  <si>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</si>
  <si>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</si>
  <si>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</si>
  <si>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</si>
  <si>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</si>
  <si>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</si>
  <si>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</si>
  <si>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</si>
  <si>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</si>
  <si>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</si>
  <si>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</si>
  <si>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</si>
  <si>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</si>
  <si>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</si>
  <si>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</si>
  <si>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</si>
  <si>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</si>
  <si>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</si>
  <si>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</si>
  <si>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</si>
  <si>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</si>
  <si>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</si>
  <si>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</si>
  <si>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</si>
  <si>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</si>
  <si>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</si>
  <si>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</si>
  <si>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</si>
  <si>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</si>
  <si>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</si>
  <si>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</si>
  <si>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</si>
  <si>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</si>
  <si>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</si>
  <si>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</si>
  <si>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</si>
  <si>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</si>
  <si>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</si>
  <si>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</si>
  <si>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</si>
  <si>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</si>
  <si>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</si>
  <si>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</si>
  <si>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</si>
  <si>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</si>
  <si>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</si>
  <si>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</si>
  <si>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</si>
  <si>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</si>
  <si>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</si>
  <si>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</si>
  <si>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</si>
  <si>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</si>
  <si>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</si>
  <si>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</si>
  <si>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</si>
  <si>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</si>
  <si>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</si>
  <si>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</si>
  <si>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</si>
  <si>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</si>
  <si>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</si>
  <si>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</si>
  <si>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</si>
  <si>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</si>
  <si>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</si>
  <si>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</si>
  <si>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</si>
  <si>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</si>
  <si>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</si>
  <si>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</si>
  <si>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</si>
  <si>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</si>
  <si>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</si>
  <si>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</si>
  <si>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</si>
  <si>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</si>
  <si>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</si>
  <si>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</si>
  <si>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</si>
  <si>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</si>
  <si>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</si>
  <si>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</si>
  <si>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</si>
  <si>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</si>
  <si>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</si>
  <si>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</si>
  <si>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</si>
  <si>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</si>
  <si>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</si>
  <si>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</si>
  <si>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</si>
  <si>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</si>
  <si>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</si>
  <si>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</si>
  <si>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</si>
  <si>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</si>
  <si>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</si>
  <si>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</si>
  <si>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</si>
  <si>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</si>
  <si>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</si>
  <si>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</si>
  <si>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</si>
  <si>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</si>
  <si>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</si>
  <si>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</si>
  <si>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</si>
  <si>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</si>
  <si>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</si>
  <si>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</si>
  <si>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</si>
  <si>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</si>
  <si>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</si>
  <si>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</si>
  <si>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</si>
  <si>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</si>
  <si>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</si>
  <si>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</si>
  <si>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</si>
  <si>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</si>
  <si>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</si>
  <si>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</si>
  <si>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</si>
  <si>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</si>
  <si>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</si>
  <si>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</si>
  <si>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</si>
  <si>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</si>
  <si>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</si>
  <si>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</si>
  <si>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</si>
  <si>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</si>
  <si>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</si>
  <si>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</si>
  <si>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</si>
  <si>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</si>
  <si>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</si>
  <si>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</si>
  <si>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</si>
  <si>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</si>
  <si>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</si>
  <si>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</si>
  <si>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</si>
  <si>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</si>
  <si>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</si>
  <si>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</si>
  <si>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</si>
  <si>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</si>
  <si>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</si>
  <si>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</si>
  <si>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</si>
  <si>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</si>
  <si>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</si>
  <si>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</si>
  <si>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</si>
  <si>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</si>
  <si>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</si>
  <si>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</si>
  <si>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</si>
  <si>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</si>
  <si>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</si>
  <si>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</si>
  <si>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</si>
  <si>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</si>
  <si>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</si>
  <si>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</si>
  <si>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</si>
  <si>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</si>
  <si>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</si>
  <si>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</si>
  <si>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</si>
  <si>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</si>
  <si>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</si>
  <si>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</si>
  <si>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</si>
  <si>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</si>
  <si>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</si>
  <si>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</si>
  <si>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</si>
  <si>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</si>
  <si>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</si>
  <si>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</si>
  <si>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</si>
  <si>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</si>
  <si>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</si>
  <si>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</si>
  <si>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</si>
  <si>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</si>
  <si>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</si>
  <si>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</si>
  <si>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</si>
  <si>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</si>
  <si>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</si>
  <si>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</si>
  <si>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</si>
  <si>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</si>
  <si>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</si>
  <si>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</si>
  <si>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</si>
  <si>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</si>
  <si>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</si>
  <si>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</si>
  <si>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</si>
  <si>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</si>
  <si>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</si>
  <si>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</si>
  <si>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</si>
  <si>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</si>
  <si>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</si>
  <si>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</si>
  <si>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</si>
  <si>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</si>
  <si>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</si>
  <si>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</si>
  <si>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</si>
  <si>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</si>
  <si>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</si>
  <si>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</si>
  <si>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</si>
  <si>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</si>
  <si>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</si>
  <si>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</si>
  <si>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</si>
  <si>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</si>
  <si>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</si>
  <si>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</si>
  <si>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</si>
  <si>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</si>
  <si>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</si>
  <si>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</si>
  <si>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</si>
  <si>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</si>
  <si>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</si>
  <si>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</si>
  <si>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</si>
  <si>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</si>
  <si>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</si>
  <si>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</si>
  <si>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</si>
  <si>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</si>
  <si>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</si>
  <si>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</si>
  <si>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</si>
  <si>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</si>
  <si>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</si>
  <si>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</si>
  <si>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</si>
  <si>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</si>
  <si>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</si>
  <si>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</si>
  <si>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</si>
  <si>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</si>
  <si>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</si>
  <si>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</si>
  <si>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</si>
  <si>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</si>
  <si>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</si>
  <si>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</si>
  <si>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</si>
  <si>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</si>
  <si>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</si>
  <si>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</si>
  <si>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</si>
  <si>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</si>
  <si>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</si>
  <si>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</si>
  <si>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</si>
  <si>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</si>
  <si>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</si>
  <si>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</si>
  <si>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</si>
  <si>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</si>
  <si>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</si>
  <si>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</si>
  <si>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</si>
  <si>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</si>
  <si>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</si>
  <si>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</si>
  <si>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</si>
  <si>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</si>
  <si>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</si>
  <si>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</si>
  <si>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</si>
  <si>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</si>
  <si>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</si>
  <si>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</si>
  <si>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</si>
  <si>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</si>
  <si>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</si>
  <si>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</si>
  <si>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</si>
  <si>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</si>
  <si>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</si>
  <si>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</si>
  <si>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</si>
  <si>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</si>
  <si>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</si>
  <si>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</si>
  <si>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</si>
  <si>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</si>
  <si>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</si>
  <si>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</si>
  <si>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</si>
  <si>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</si>
  <si>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</si>
  <si>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</si>
  <si>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</si>
  <si>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</si>
  <si>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</si>
  <si>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</si>
  <si>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</si>
  <si>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</si>
  <si>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</si>
  <si>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</si>
  <si>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</si>
  <si>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</si>
  <si>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</si>
  <si>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</si>
  <si>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</si>
  <si>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</si>
  <si>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</si>
  <si>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</si>
  <si>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</si>
  <si>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</si>
  <si>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</si>
  <si>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</si>
  <si>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</si>
  <si>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</si>
  <si>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</si>
  <si>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</si>
  <si>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</si>
  <si>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</si>
  <si>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</si>
  <si>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</si>
  <si>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</si>
  <si>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</si>
  <si>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</si>
  <si>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</si>
  <si>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</si>
  <si>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</si>
  <si>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</si>
  <si>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</si>
  <si>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</si>
  <si>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</si>
  <si>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</si>
  <si>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</si>
  <si>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</si>
  <si>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</si>
  <si>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</si>
  <si>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</si>
  <si>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</si>
  <si>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</si>
  <si>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</si>
  <si>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</si>
  <si>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</si>
  <si>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</si>
  <si>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</si>
  <si>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</si>
  <si>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</si>
  <si>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</si>
  <si>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</si>
  <si>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</si>
  <si>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</si>
  <si>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</si>
  <si>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</si>
  <si>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</si>
  <si>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</si>
  <si>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</si>
  <si>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</si>
  <si>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</si>
  <si>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</si>
  <si>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</si>
  <si>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</si>
  <si>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</si>
  <si>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</si>
  <si>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</si>
  <si>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</si>
  <si>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</si>
  <si>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</si>
  <si>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</si>
  <si>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</si>
  <si>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</si>
  <si>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</si>
  <si>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</si>
  <si>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</si>
  <si>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</si>
  <si>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</si>
  <si>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</si>
  <si>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</si>
  <si>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</si>
  <si>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</si>
  <si>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</si>
  <si>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</si>
  <si>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</si>
  <si>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</si>
  <si>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</si>
  <si>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</si>
  <si>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</si>
  <si>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</si>
  <si>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</si>
  <si>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</si>
  <si>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</si>
  <si>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</si>
  <si>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</si>
  <si>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</si>
  <si>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</si>
  <si>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</si>
  <si>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</si>
  <si>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</si>
  <si>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</si>
  <si>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</si>
  <si>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</si>
  <si>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</si>
  <si>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</si>
  <si>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</si>
  <si>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</si>
  <si>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</si>
  <si>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</si>
  <si>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</si>
  <si>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</si>
  <si>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</si>
  <si>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</si>
  <si>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</si>
  <si>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</si>
  <si>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</si>
  <si>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</si>
  <si>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</si>
  <si>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</si>
  <si>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</si>
  <si>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</si>
  <si>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</si>
  <si>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</si>
  <si>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</si>
  <si>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</si>
  <si>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</si>
  <si>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</si>
  <si>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</si>
  <si>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</si>
  <si>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</si>
  <si>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</si>
  <si>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</si>
  <si>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</si>
  <si>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</si>
  <si>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</si>
  <si>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</si>
  <si>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</si>
  <si>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</si>
  <si>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</si>
  <si>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</si>
  <si>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</si>
  <si>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</si>
  <si>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</si>
  <si>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</si>
  <si>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</si>
  <si>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</si>
  <si>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</si>
  <si>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</si>
  <si>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</si>
  <si>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</si>
  <si>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40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</si>
  <si>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</si>
  <si>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</si>
  <si>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</si>
  <si>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</si>
  <si>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</si>
  <si>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</si>
  <si>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</si>
  <si>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</si>
  <si>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</si>
  <si>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ylm0768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</si>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</sst>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325.81906388889183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45988.767489814818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45988.767489814818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45988.767489814818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45988.767489814818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45988.767489814818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45988.767489814818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45988.767489814818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45988.767489814818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45988.767489814818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45988.767489814818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45988.767489814818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45988.767489814818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45988.767489814818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45988.767489814818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45988.767489814818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45988.767489814818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45988.767489814818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45988.767489814818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45988.767489814818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45988.767489814818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45988.767489814818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45988.767489814818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45988.767489814818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45988.767489814818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45988.767489814818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45988.767489814818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45988.767489814818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45988.767489814818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45988.767489814818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45988.767489814818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45988.767489814818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45988.767489814818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45988.767489814818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45988.767489814818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45988.767489814818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45988.767489814818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45988.767489814818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45988.767489814818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45988.767489814818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163.7676518518565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4.3800708333365037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2" customFormat="1" ht="31.5" customHeight="1">
      <c r="A5" s="154" t="s">
        <v>39107</v>
      </c>
      <c r="B5" s="58" t="str">
        <f>IFERROR(VLOOKUP(D5,DB!A:K,11,0),"")</f>
        <v>R2</v>
      </c>
      <c r="C5" s="58">
        <v>1</v>
      </c>
      <c r="D5" s="58" t="s">
        <v>25344</v>
      </c>
      <c r="E5" s="81" t="s">
        <v>39021</v>
      </c>
      <c r="F5" s="71"/>
      <c r="G5" s="72">
        <f ca="1">IFERROR(NOW()-F5,"-")</f>
        <v>45988.767489814818</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3"/>
    </row>
    <row r="6" spans="1:88" ht="31.5" customHeight="1">
      <c r="A6" s="150" t="s">
        <v>39109</v>
      </c>
      <c r="B6" s="18" t="s">
        <v>39110</v>
      </c>
      <c r="C6" s="18">
        <v>1</v>
      </c>
      <c r="D6" s="18" t="s">
        <v>39111</v>
      </c>
      <c r="E6" s="99" t="s">
        <v>39021</v>
      </c>
      <c r="F6" s="100">
        <v>45988.640810185185</v>
      </c>
      <c r="G6" s="101">
        <f ca="1">IFERROR(NOW()-F6,"-")</f>
        <v>0.12667962963314494</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45988.767489814818</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45988.767489814818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25661</v>
      </c>
      <c r="E9" s="99"/>
      <c r="F9" s="100"/>
      <c r="G9" s="101">
        <f ca="1">IFERROR(NOW()-F9,"-")</f>
        <v>45988.767489814818</v>
      </c>
      <c r="H9" s="100"/>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45988.767489814818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45988.767489814818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45988.767489814818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45988.767489814818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45988.767489814818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45988.767489814818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45988.767489814818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45988.767489814818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45988.767489814818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45988.767489814818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45988.767489814818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45988.767489814818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45988.767489814818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45988.767489814818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45988.767489814818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45988.767489814818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45988.767489814818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45988.767489814818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45988.767489814818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45988.767489814818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45988.767489814818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45988.767489814818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45988.767489814818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45988.767489814818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45988.767489814818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45988.767489814818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45988.767489814818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45988.767489814818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45988.767489814818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45988.767489814818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45988.767489814818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45988.767489814818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45988.767489814818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45988.767489814818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45988.767489814818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45988.767489814818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45988.767489814818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45988.767489814818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45988.767489814818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45988.767489814818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45988.767489814818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45988.767489814818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45988.767489814818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45988.767489814818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45988.767489814818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45988.767489814818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45988.767489814818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45988.767489814818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45988.767489814818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45988.767489814818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45988.767489814818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45988.767489814818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45988.767489814818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45988.767489814818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45988.767489814818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45988.767489814818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45988.767489814818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45988.767489814818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45988.767489814818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45988.767489814818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45988.767489814818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45988.767489814818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45988.767489814818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45988.767489814818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45988.767489814818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45988.767489814818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45988.767489814818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45988.767489814818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45988.767489814818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45988.767489814818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45988.767489814818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45988.767489814818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45988.767489814818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45988.767489814818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45988.767489814818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45988.767489814818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45988.767489814818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45988.767489814818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45988.767489814818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45988.767489814818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45988.767489814818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45988.767489814818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45988.767489814818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45988.767489814818</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45988.767489814818</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45988.767489814818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45988.767489814818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45988.767489814818</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45988.767489814818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45988.767489814818</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45988.767489814818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45988.767489814818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45988.767489814818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45988.767489814818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45988.767489814818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45988.767489814818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45988.767489814818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45988.767489814818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45988.767489814818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45988.767489814818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45988.767489814818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45988.767489814818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45988.767489814818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45988.767489814818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45988.767489814818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45988.767489814818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45988.767489814818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45988.767489814818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45988.767489814818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45988.767489814818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45988.767489814818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45988.767489814818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45988.767489814818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45988.767489814818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45988.767489814818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45988.767489814818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45988.767489814818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45988.767489814818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45988.767489814818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45988.767489814818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45988.767489814818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45988.767489814818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45988.767489814818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45988.767489814818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45988.767489814818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45988.767489814818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45988.767489814818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45988.767489814818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45988.767489814818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45988.767489814818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45988.767489814818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45988.767489814818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45988.767489814818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45988.767489814818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45988.767489814818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45988.767489814818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45988.767489814818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45988.767489814818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45988.767489814818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45988.767489814818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45988.767489814818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45988.767489814818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45988.767489814818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45988.767489814818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45988.767489814818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45988.767489814818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45988.767489814818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45988.767489814818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45988.767489814818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45988.767489814818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45988.767489814818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45988.767489814818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45988.767489814818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45988.767489814818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45988.767489814818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45988.767489814818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45988.767489814818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45988.767489814818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45988.767489814818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45988.767489814818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45988.767489814818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45988.767489814818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45988.767489814818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45988.767489814818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45988.767489814818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45988.767489814818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45988.767489814818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45988.767489814818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45988.767489814818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45988.767489814818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45988.767489814818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45988.767489814818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45988.767489814818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45988.767489814818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45988.767489814818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45988.767489814818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45988.767489814818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45988.767489814818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45988.767489814818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45988.767489814818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45988.767489814818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45988.767489814818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45988.767489814818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45988.767489814818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45988.767489814818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45988.767489814818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45988.767489814818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45988.767489814818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45988.767489814818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45988.767489814818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45988.767489814818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45988.767489814818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45988.767489814818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45988.767489814818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45988.767489814818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45988.767489814818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45988.767489814818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45988.767489814818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45988.767489814818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45988.767489814818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45988.767489814818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45988.767489814818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45988.767489814818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45988.767489814818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45988.767489814818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45988.767489814818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45988.767489814818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45988.767489814818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45988.767489814818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45988.767489814818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45988.767489814818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45988.767489814818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45988.767489814818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45988.767489814818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45988.767489814818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45988.767489814818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45988.767489814818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45988.767489814818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45988.767489814818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45988.767489814818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45988.767489814818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45988.767489814818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45988.767489814818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45988.767489814818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45988.767489814818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45988.767489814818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45988.767489814818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45988.767489814818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45988.767489814818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45988.767489814818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45988.767489814818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45988.767489814818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45988.767489814818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45988.767489814818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45988.767489814818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45988.767489814818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45988.767489814818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45988.767489814818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45988.767489814818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45988.767489814818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45988.767489814818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45988.767489814818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45988.767489814818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45988.767489814818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45988.767489814818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45988.767489814818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45988.767489814818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45988.767489814818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45988.767489814818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45988.767489814818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45988.767489814818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45988.767489814818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45988.767489814818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45988.767489814818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45988.767489814818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45988.767489814818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45988.767489814818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45988.767489814818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45988.767489814818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45988.767489814818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45988.767489814818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45988.767489814818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45988.767489814818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45988.767489814818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45988.767489814818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45988.767489814818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45988.767489814818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45988.767489814818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45988.767489814818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45988.767489814818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45988.767489814818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45988.767489814818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45988.767489814818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45988.767489814818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45988.767489814818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45988.767489814818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45988.767489814818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45988.767489814818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45988.767489814818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45988.767489814818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45988.767489814818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45988.767489814818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45988.767489814818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45988.767489814818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45988.767489814818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45988.767489814818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45988.767489814818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45988.767489814818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45988.767489814818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45988.767489814818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45988.767489814818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45988.767489814818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45988.767489814818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45988.767489814818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45988.767489814818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45988.767489814818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45988.767489814818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45988.767489814818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45988.767489814818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45988.767489814818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45988.767489814818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45988.767489814818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45988.767489814818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45988.767489814818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45988.767489814818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45988.767489814818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45988.767489814818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45988.767489814818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45988.767489814818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45988.767489814818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45988.767489814818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45988.767489814818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45988.767489814818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45988.767489814818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45988.767489814818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45988.767489814818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45988.767489814818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45988.767489814818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45988.767489814818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45988.767489814818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45988.767489814818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45988.767489814818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45988.767489814818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45988.767489814818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45988.767489814818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45988.767489814818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45988.767489814818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45988.767489814818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45988.767489814818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45988.767489814818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45988.767489814818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45988.767489814818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45988.767489814818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45988.767489814818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45988.767489814818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45988.767489814818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45988.767489814818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45988.767489814818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45988.767489814818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45988.767489814818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45988.767489814818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45988.767489814818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45988.767489814818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45988.767489814818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45988.767489814818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45988.767489814818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45988.767489814818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45988.767489814818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45988.767489814818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45988.767489814818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45988.767489814818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45988.767489814818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45988.767489814818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45988.767489814818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45988.767489814818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45988.767489814818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45988.767489814818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45988.767489814818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45988.767489814818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45988.767489814818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45988.767489814818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45988.767489814818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45988.767489814818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45988.767489814818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45988.767489814818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45988.767489814818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45988.767489814818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45988.767489814818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45988.767489814818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45988.767489814818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45988.767489814818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45988.767489814818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45988.767489814818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45988.767489814818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45988.767489814818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45988.767489814818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45988.767489814818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45988.767489814818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45988.767489814818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45988.767489814818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45988.767489814818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45988.767489814818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45988.767489814818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45988.767489814818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45988.767489814818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45988.767489814818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45988.767489814818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45988.767489814818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45988.767489814818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45988.767489814818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45988.767489814818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45988.767489814818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45988.767489814818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45988.767489814818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45988.767489814818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45988.767489814818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45988.767489814818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45988.767489814818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45988.767489814818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45988.767489814818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45988.767489814818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45988.767489814818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45988.767489814818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45988.767489814818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45988.767489814818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45988.767489814818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45988.767489814818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45988.767489814818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45988.767489814818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45988.767489814818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45988.767489814818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45988.767489814818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45988.767489814818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45988.767489814818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45988.767489814818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45988.767489814818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45988.767489814818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45988.767489814818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45988.767489814818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45988.767489814818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45988.767489814818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45988.767489814818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45988.767489814818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45988.767489814818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45988.767489814818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45988.767489814818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45988.767489814818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45988.767489814818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45988.767489814818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45988.767489814818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45988.767489814818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45988.767489814818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45988.767489814818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45988.767489814818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45988.767489814818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45988.767489814818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45988.767489814818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45988.767489814818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45988.767489814818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45988.767489814818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45988.767489814818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45988.767489814818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45988.767489814818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45988.767489814818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45988.767489814818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45988.767489814818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45988.767489814818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45988.767489814818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45988.767489814818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45988.767489814818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45988.767489814818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45988.767489814818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45988.767489814818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45988.767489814818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45988.767489814818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45988.767489814818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45988.767489814818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45988.767489814818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45988.767489814818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45988.767489814818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45988.767489814818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45988.767489814818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45988.767489814818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45988.767489814818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45988.767489814818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45988.767489814818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45988.767489814818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45988.767489814818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45988.767489814818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45988.767489814818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45988.767489814818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45988.767489814818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45988.767489814818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45988.767489814818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45988.767489814818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45988.767489814818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45988.767489814818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45988.767489814818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45988.767489814818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45988.767489814818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45988.767489814818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45988.767489814818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45988.767489814818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45988.767489814818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45988.767489814818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45988.767489814818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45988.767489814818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45988.767489814818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45988.767489814818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45988.767489814818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45988.767489814818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45988.767489814818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45988.767489814818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45988.767489814818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45988.767489814818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45988.767489814818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45988.767489814818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45988.767489814818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45988.767489814818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45988.767489814818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45988.767489814818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45988.767489814818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45988.767489814818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45988.767489814818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45988.767489814818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45988.767489814818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45988.767489814818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45988.767489814818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45988.767489814818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45988.767489814818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45988.767489814818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45988.767489814818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45988.767489814818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45988.767489814818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45988.767489814818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45988.767489814818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45988.767489814818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45988.767489814818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45988.767489814818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45988.767489814818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45988.767489814818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45988.767489814818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45988.767489814818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45988.767489814818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45988.767489814818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45988.767489814818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45988.767489814818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45988.767489814818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45988.767489814818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45988.767489814818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45988.767489814818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45988.767489814818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45988.767489814818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45988.767489814818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45988.767489814818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45988.767489814818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45988.767489814818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45988.767489814818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45988.767489814818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45988.767489814818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45988.767489814818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45988.767489814818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45988.767489814818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45988.767489814818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45988.767489814818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45988.767489814818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45988.767489814818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45988.767489814818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45988.767489814818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45988.767489814818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45988.767489814818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45988.767489814818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45988.767489814818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45988.767489814818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45988.767489814818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45988.767489814818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45988.767489814818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45988.767489814818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45988.767489814818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45988.767489814818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45988.767489814818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45988.767489814818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45988.767489814818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45988.767489814818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45988.767489814818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45988.767489814818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45988.767489814818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45988.767489814818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45988.767489814818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45988.767489814818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45988.767489814818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45988.767489814818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45988.767489814818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45988.767489814818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45988.767489814818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45988.767489814818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45988.767489814818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45988.767489814818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45988.767489814818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45988.767489814818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45988.767489814818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45988.767489814818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45988.767489814818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45988.767489814818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45988.767489814818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45988.767489814818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45988.767489814818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45988.767489814818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45988.767489814818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45988.767489814818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45988.767489814818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45988.767489814818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45988.767489814818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45988.767489814818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45988.767489814818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45988.767489814818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45988.767489814818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45988.767489814818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45988.767489814818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45988.767489814818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45988.767489814818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45988.767489814818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45988.767489814818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45988.767489814818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45988.767489814818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45988.767489814818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45988.767489814818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45988.767489814818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45988.767489814818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45988.767489814818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45988.767489814818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45988.767489814818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45988.767489814818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45988.767489814818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45988.767489814818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45988.767489814818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45988.767489814818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45988.767489814818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45988.767489814818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45988.767489814818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45988.767489814818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45988.767489814818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45988.767489814818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45988.767489814818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45988.767489814818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45988.767489814818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45988.767489814818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45988.767489814818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45988.767489814818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45988.767489814818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45988.767489814818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45988.767489814818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45988.767489814818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45988.767489814818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45988.767489814818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45988.767489814818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45988.767489814818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45988.767489814818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45988.767489814818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45988.767489814818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45988.767489814818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45988.767489814818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45988.767489814818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45988.767489814818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45988.767489814818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45988.767489814818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45988.767489814818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45988.767489814818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45988.767489814818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45988.767489814818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45988.767489814818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45988.767489814818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45988.767489814818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45988.767489814818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45988.767489814818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45988.767489814818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45988.767489814818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45988.767489814818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45988.767489814818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45988.767489814818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45988.767489814818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45988.767489814818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45988.767489814818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45988.767489814818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45988.767489814818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45988.767489814818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45988.767489814818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45988.767489814818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45988.767489814818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45988.767489814818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45988.767489814818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45988.767489814818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45988.767489814818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45988.767489814818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45988.767489814818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45988.767489814818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45988.767489814818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45988.767489814818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45988.767489814818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45988.767489814818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45988.767489814818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45988.767489814818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45988.767489814818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45988.767489814818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45988.767489814818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45988.767489814818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45988.767489814818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45988.767489814818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45988.767489814818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45988.767489814818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45988.767489814818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45988.767489814818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45988.767489814818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45988.767489814818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45988.767489814818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45988.767489814818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45988.767489814818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45988.767489814818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45988.767489814818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45988.767489814818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45988.767489814818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45988.767489814818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45988.767489814818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45988.767489814818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45988.767489814818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45988.767489814818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45988.767489814818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45988.767489814818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45988.767489814818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45988.767489814818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45988.767489814818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45988.767489814818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45988.767489814818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45988.767489814818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45988.767489814818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45988.767489814818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45988.767489814818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45988.767489814818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45988.767489814818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45988.767489814818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45988.767489814818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45988.767489814818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45988.767489814818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45988.767489814818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45988.767489814818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45988.767489814818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45988.767489814818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45988.767489814818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45988.767489814818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45988.767489814818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45988.767489814818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45988.767489814818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45988.767489814818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45988.767489814818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45988.767489814818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45988.767489814818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45988.767489814818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45988.767489814818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45988.767489814818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45988.767489814818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45988.767489814818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45988.767489814818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45988.767489814818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45988.767489814818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45988.767489814818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45988.767489814818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45988.767489814818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45988.767489814818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45988.767489814818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45988.767489814818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45988.767489814818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45988.767489814818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45988.767489814818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45988.767489814818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45988.767489814818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45988.767489814818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45988.767489814818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45988.767489814818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45988.767489814818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45988.767489814818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45988.767489814818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45988.767489814818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45988.767489814818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45988.767489814818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45988.767489814818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45988.767489814818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45988.767489814818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45988.767489814818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45988.767489814818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45988.767489814818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45988.767489814818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45988.767489814818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45988.767489814818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45988.767489814818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45988.767489814818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45988.767489814818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45988.767489814818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45988.767489814818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45988.767489814818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45988.767489814818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45988.767489814818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45988.767489814818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45988.767489814818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45988.767489814818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45988.767489814818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45988.767489814818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45988.767489814818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45988.767489814818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45988.767489814818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45988.767489814818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45988.767489814818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45988.767489814818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45988.767489814818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45988.767489814818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45988.767489814818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45988.767489814818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45988.767489814818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45988.767489814818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45988.767489814818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45988.767489814818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45988.767489814818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45988.767489814818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45988.767489814818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45988.767489814818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45988.767489814818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45988.767489814818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45988.767489814818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45988.767489814818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45988.767489814818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45988.767489814818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45988.767489814818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45988.767489814818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45988.767489814818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45988.767489814818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45988.767489814818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45988.767489814818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45988.767489814818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45988.767489814818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45988.767489814818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45988.767489814818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45988.767489814818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45988.767489814818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45988.767489814818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45988.767489814818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45988.767489814818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45988.767489814818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45988.767489814818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45988.767489814818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45988.767489814818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45988.767489814818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45988.767489814818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45988.767489814818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45988.767489814818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45988.767489814818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45988.767489814818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45988.767489814818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45988.767489814818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45988.767489814818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45988.767489814818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45988.767489814818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45988.767489814818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45988.767489814818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45988.767489814818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45988.767489814818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45988.767489814818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45988.767489814818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45988.767489814818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45988.767489814818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45988.767489814818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45988.767489814818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45988.767489814818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45988.767489814818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45988.767489814818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45988.767489814818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45988.767489814818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45988.767489814818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45988.767489814818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45988.767489814818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45988.767489814818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45988.767489814818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45988.767489814818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45988.767489814818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45988.767489814818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45988.767489814818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45988.767489814818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45988.767489814818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45988.767489814818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45988.767489814818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45988.767489814818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45988.767489814818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45988.767489814818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45988.767489814818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45988.767489814818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45988.767489814818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45988.767489814818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45988.767489814818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45988.767489814818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45988.767489814818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45988.767489814818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45988.767489814818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45988.767489814818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45988.767489814818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45988.767489814818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45988.767489814818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45988.767489814818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45988.767489814818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45988.767489814818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45988.767489814818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45988.767489814818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45988.767489814818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45988.767489814818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45988.767489814818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45988.767489814818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45988.767489814818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45988.767489814818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45988.767489814818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45988.767489814818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45988.767489814818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45988.767489814818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45988.767489814818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45988.767489814818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45988.767489814818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45988.767489814818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45988.767489814818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45988.767489814818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45988.767489814818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45988.767489814818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45988.767489814818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45988.767489814818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45988.767489814818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45988.767489814818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45988.767489814818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45988.767489814818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45988.767489814818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45988.767489814818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45988.767489814818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45988.767489814818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45988.767489814818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45988.767489814818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45988.767489814818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45988.767489814818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45988.767489814818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45988.767489814818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45988.767489814818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45988.767489814818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45988.767489814818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45988.767489814818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45988.767489814818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45988.767489814818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45988.767489814818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45988.767489814818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45988.767489814818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45988.767489814818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45988.767489814818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45988.767489814818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45988.767489814818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45988.767489814818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45988.767489814818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45988.767489814818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45988.767489814818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45988.767489814818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45988.767489814818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45988.767489814818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45988.767489814818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45988.767489814818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45988.767489814818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45988.767489814818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45988.767489814818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45988.767489814818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45988.767489814818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45988.767489814818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45988.767489814818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45988.767489814818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45988.767489814818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45988.767489814818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45988.767489814818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45988.767489814818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45988.767489814818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45988.767489814818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45988.767489814818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45988.767489814818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45988.767489814818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45988.767489814818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45988.767489814818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45988.767489814818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45988.767489814818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45988.767489814818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45988.767489814818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45988.767489814818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45988.767489814818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45988.767489814818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45988.767489814818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45988.767489814818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45988.767489814818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45988.767489814818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45988.767489814818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45988.767489814818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45988.767489814818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45988.767489814818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45988.767489814818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45988.767489814818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45988.767489814818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45988.767489814818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45988.767489814818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45988.767489814818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45988.767489814818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45988.767489814818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45988.767489814818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45988.767489814818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45988.767489814818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45988.767489814818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45988.767489814818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45988.767489814818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45988.767489814818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45988.767489814818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45988.767489814818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45988.767489814818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45988.767489814818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45988.767489814818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45988.767489814818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45988.767489814818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45988.767489814818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45988.767489814818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45988.767489814818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45988.767489814818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45988.767489814818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45988.767489814818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45988.767489814818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45988.767489814818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45988.767489814818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45988.767489814818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45988.767489814818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45988.767489814818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45988.767489814818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45988.767489814818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45988.767489814818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45988.767489814818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45988.767489814818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45988.767489814818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45988.767489814818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45988.767489814818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45988.767489814818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45988.767489814818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45988.767489814818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45988.767489814818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45988.767489814818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45988.767489814818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45988.767489814818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45988.767489814818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45988.767489814818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45988.767489814818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45988.767489814818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45988.767489814818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45988.767489814818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45988.767489814818</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285.28677222222177</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45988.767489814818</v>
      </c>
      <c r="H3" s="92"/>
      <c r="I3" s="110" t="str">
        <f>IFERROR(VLOOKUP(D3,DB!A:F,6,0),"")</f>
        <v/>
      </c>
      <c r="J3" s="110" t="str">
        <f>IFERROR(VLOOKUP(D3,DB!A:G,7,0),"")</f>
        <v/>
      </c>
      <c r="K3" s="94"/>
      <c r="L3" s="88" t="str">
        <f>IFERROR(VLOOKUP(D3,DB!A:I,9,0),"")</f>
        <v/>
      </c>
    </row>
    <row r="4" spans="1:16" ht="15" customHeight="1">
      <c r="A4" s="110"/>
      <c r="B4" s="110" t="str">
        <f>IFERROR(VLOOKUP(D4,DB!A:K,11,0),"")</f>
        <v>R4</v>
      </c>
      <c r="C4" s="90"/>
      <c r="D4" s="88" t="s">
        <v>39118</v>
      </c>
      <c r="E4" s="91"/>
      <c r="F4" s="92"/>
      <c r="G4" s="93">
        <f t="shared" ca="1" si="0"/>
        <v>45988.767489814818</v>
      </c>
      <c r="H4" s="92"/>
      <c r="I4" s="110" t="str">
        <f>IFERROR(VLOOKUP(D4,DB!A:F,6,0),"")</f>
        <v>SCECO</v>
      </c>
      <c r="J4" s="110" t="str">
        <f>IFERROR(VLOOKUP(D4,DB!A:G,7,0),"")</f>
        <v>Dead</v>
      </c>
      <c r="K4" s="94"/>
      <c r="L4" s="88" t="str">
        <f>IFERROR(VLOOKUP(D4,DB!A:I,9,0),"")</f>
        <v>Latis</v>
      </c>
    </row>
    <row r="5" spans="1:16" ht="15" customHeight="1">
      <c r="A5" s="110"/>
      <c r="B5" s="110" t="str">
        <f>IFERROR(VLOOKUP(D5,DB!A:K,11,0),"")</f>
        <v/>
      </c>
      <c r="C5" s="90"/>
      <c r="D5" s="146"/>
      <c r="E5" s="91"/>
      <c r="F5" s="92"/>
      <c r="G5" s="93">
        <f t="shared" ca="1" si="0"/>
        <v>45988.767489814818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45988.767489814818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45988.767489814818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45988.767489814818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45988.767489814818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45988.767489814818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45988.767489814818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45988.767489814818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45988.767489814818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45988.767489814818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45988.767489814818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45988.767489814818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45988.767489814818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45988.767489814818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45988.767489814818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45988.767489814818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45988.767489814818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45988.767489814818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45988.767489814818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45988.767489814818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45988.767489814818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45988.767489814818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45988.767489814818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45988.767489814818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45988.767489814818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45988.767489814818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45988.767489814818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45988.767489814818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45988.767489814818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45988.767489814818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45988.767489814818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45988.767489814818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45988.767489814818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45988.767489814818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45988.767489814818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45988.767489814818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45988.767489814818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45988.767489814818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45988.767489814818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45988.767489814818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45988.767489814818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45988.767489814818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45988.767489814818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45988.767489814818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45988.767489814818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45988.767489814818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45988.767489814818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45988.767489814818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45988.767489814818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45988.767489814818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45988.767489814818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45988.767489814818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45988.767489814818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45988.767489814818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45988.767489814818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45988.767489814818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45988.767489814818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45988.767489814818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45988.767489814818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45988.767489814818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45988.767489814818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45988.767489814818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45988.767489814818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45988.767489814818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45988.767489814818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45988.767489814818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45988.767489814818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45988.767489814818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45988.767489814818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45988.767489814818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45988.767489814818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45988.767489814818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45988.767489814818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45988.767489814818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45988.767489814818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45988.767489814818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45988.767489814818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45988.767489814818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45988.767489814818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45988.767489814818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45988.767489814818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45988.767489814818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45988.767489814818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45988.767489814818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45988.767489814818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45988.767489814818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45988.767489814818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45988.767489814818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45988.767489814818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45988.767489814818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45988.767489814818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45988.767489814818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45988.767489814818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45988.767489814818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45988.767489814818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45988.767489814818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45988.767489814818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45988.767489814818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45988.767489814818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45988.767489814818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45988.767489814818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45988.767489814818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45988.767489814818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45988.767489814818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45988.767489814818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45988.767489814818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45988.767489814818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45988.767489814818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45988.767489814818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45988.767489814818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45988.767489814818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45988.767489814818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45988.767489814818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45988.767489814818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45988.767489814818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45988.767489814818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45988.767489814818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45988.767489814818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45988.767489814818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45988.767489814818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45988.767489814818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45988.767489814818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45988.767489814818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45988.767489814818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45988.767489814818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45988.767489814818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45988.767489814818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45988.767489814818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45988.767489814818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45988.767489814818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45988.767489814818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45988.767489814818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45988.767489814818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45988.767489814818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45988.767489814818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45988.767489814818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45988.767489814818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45988.767489814818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45988.767489814818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45988.767489814818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45988.767489814818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45988.767489814818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45988.767489814818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45988.767489814818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45988.767489814818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45988.767489814818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45988.767489814818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45988.767489814818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45988.767489814818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45988.767489814818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45988.767489814818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45988.767489814818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45988.767489814818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45988.767489814818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45988.767489814818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45988.767489814818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45988.767489814818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45988.767489814818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45988.767489814818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45988.767489814818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45988.767489814818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45988.767489814818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45988.767489814818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45988.767489814818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45988.767489814818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45988.767489814818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45988.767489814818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45988.767489814818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45988.767489814818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45988.767489814818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45988.767489814818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45988.767489814818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45988.767489814818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45988.767489814818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45988.767489814818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45988.767489814818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45988.767489814818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45988.767489814818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45988.767489814818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45988.767489814818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45988.767489814818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45988.767489814818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45988.767489814818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45988.767489814818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45988.767489814818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45988.767489814818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45988.767489814818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45988.767489814818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45988.767489814818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45988.767489814818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45988.767489814818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45988.767489814818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45988.767489814818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45988.767489814818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45988.767489814818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45988.767489814818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45988.767489814818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45988.767489814818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45988.767489814818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45988.767489814818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45988.767489814818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45988.767489814818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45988.767489814818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45988.767489814818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45988.767489814818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45988.767489814818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45988.767489814818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45988.767489814818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45988.767489814818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45988.767489814818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45988.767489814818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45988.767489814818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45988.767489814818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45988.767489814818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45988.767489814818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45988.767489814818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45988.767489814818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45988.767489814818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45988.767489814818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45988.767489814818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45988.767489814818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45988.767489814818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45988.767489814818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45988.767489814818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45988.767489814818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45988.767489814818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45988.767489814818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45988.767489814818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45988.767489814818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45988.767489814818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45988.767489814818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45988.767489814818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45988.767489814818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45988.767489814818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45988.767489814818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45988.767489814818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45988.767489814818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45988.767489814818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45988.767489814818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45988.767489814818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45988.767489814818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45988.767489814818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45988.767489814818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45988.767489814818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45988.767489814818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45988.767489814818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45988.767489814818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45988.767489814818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45988.767489814818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45988.767489814818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45988.767489814818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45988.767489814818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45988.767489814818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45988.767489814818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45988.767489814818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45988.767489814818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45988.767489814818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45988.767489814818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45988.767489814818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45988.767489814818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45988.767489814818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45988.767489814818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45988.767489814818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45988.767489814818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45988.767489814818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45988.767489814818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45988.767489814818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45988.767489814818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45988.767489814818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45988.767489814818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45988.767489814818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45988.767489814818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45988.767489814818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45988.767489814818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45988.767489814818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45988.767489814818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45988.767489814818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45988.767489814818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45988.767489814818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45988.767489814818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45988.767489814818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45988.767489814818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45988.767489814818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45988.767489814818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45988.767489814818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45988.767489814818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45988.767489814818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45988.767489814818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45988.767489814818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45988.767489814818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45988.767489814818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45988.767489814818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45988.767489814818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45988.767489814818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45988.767489814818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45988.767489814818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45988.767489814818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45988.767489814818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45988.767489814818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45988.767489814818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45988.767489814818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45988.767489814818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45988.767489814818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45988.767489814818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45988.767489814818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45988.767489814818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45988.767489814818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45988.767489814818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45988.767489814818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45988.767489814818</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96.935429629629652</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62.578612500001327</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40.106378703705559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7.3941912037043949</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53" ca="1" si="2">IFERROR(NOW()-F6,"")</f>
        <v>45988.767489814818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45988.767489814818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45988.767489814818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45988.767489814818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45988.767489814818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45988.767489814818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45988.767489814818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45988.767489814818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45988.767489814818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45988.767489814818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45988.767489814818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45988.767489814818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45988.767489814818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45988.767489814818</v>
      </c>
      <c r="H19" s="38"/>
      <c r="I19" s="37" t="str">
        <f>IFERROR(VLOOKUP(D19,DB!A:F,6,0),"")</f>
        <v/>
      </c>
      <c r="J19" s="37" t="str">
        <f>IFERROR(VLOOKUP(D19,DB!A:G,7,0),"")</f>
        <v/>
      </c>
      <c r="K19" s="37"/>
      <c r="L19" s="37" t="str">
        <f>IFERROR(VLOOKUP(D19,DB!A:I,9,0),"")</f>
        <v/>
      </c>
    </row>
    <row r="20" spans="1:12">
      <c r="A20" s="37"/>
      <c r="B20" s="151" t="str">
        <f>IFERROR(VLOOKUP(D20,DB!A:K,11,0),"")</f>
        <v/>
      </c>
      <c r="C20" s="37"/>
      <c r="D20" s="37"/>
      <c r="E20" s="37"/>
      <c r="F20" s="38"/>
      <c r="G20" s="144">
        <f t="shared" ca="1" si="2"/>
        <v>45988.767489814818</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44">
        <f t="shared" ca="1" si="2"/>
        <v>45988.767489814818</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44">
        <f t="shared" ca="1" si="2"/>
        <v>45988.767489814818</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44">
        <f t="shared" ca="1" si="2"/>
        <v>45988.767489814818</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44">
        <f t="shared" ca="1" si="2"/>
        <v>45988.767489814818</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44">
        <f t="shared" ca="1" si="2"/>
        <v>45988.767489814818</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44">
        <f t="shared" ca="1" si="2"/>
        <v>45988.767489814818</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44">
        <f t="shared" ca="1" si="2"/>
        <v>45988.767489814818</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44">
        <f t="shared" ca="1" si="2"/>
        <v>45988.767489814818</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44">
        <f t="shared" ca="1" si="2"/>
        <v>45988.767489814818</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44">
        <f t="shared" ca="1" si="2"/>
        <v>45988.767489814818</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44">
        <f t="shared" ca="1" si="2"/>
        <v>45988.767489814818</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44">
        <f t="shared" ca="1" si="2"/>
        <v>45988.767489814818</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44">
        <f t="shared" ca="1" si="2"/>
        <v>45988.767489814818</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44">
        <f t="shared" ca="1" si="2"/>
        <v>45988.767489814818</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44">
        <f t="shared" ca="1" si="2"/>
        <v>45988.767489814818</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44">
        <f t="shared" ca="1" si="2"/>
        <v>45988.767489814818</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44">
        <f t="shared" ca="1" si="2"/>
        <v>45988.767489814818</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44">
        <f t="shared" ca="1" si="2"/>
        <v>45988.767489814818</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44">
        <f t="shared" ca="1" si="2"/>
        <v>45988.767489814818</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44">
        <f t="shared" ca="1" si="2"/>
        <v>45988.767489814818</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44">
        <f t="shared" ca="1" si="2"/>
        <v>45988.767489814818</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44">
        <f t="shared" ca="1" si="2"/>
        <v>45988.767489814818</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44">
        <f t="shared" ca="1" si="2"/>
        <v>45988.767489814818</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44">
        <f t="shared" ca="1" si="2"/>
        <v>45988.767489814818</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44">
        <f t="shared" ca="1" si="2"/>
        <v>45988.767489814818</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44">
        <f t="shared" ca="1" si="2"/>
        <v>45988.767489814818</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44">
        <f t="shared" ca="1" si="2"/>
        <v>45988.767489814818</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44">
        <f t="shared" ca="1" si="2"/>
        <v>45988.767489814818</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44">
        <f t="shared" ca="1" si="2"/>
        <v>45988.767489814818</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44">
        <f t="shared" ca="1" si="2"/>
        <v>45988.767489814818</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44">
        <f t="shared" ca="1" si="2"/>
        <v>45988.767489814818</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44">
        <f t="shared" ca="1" si="2"/>
        <v>45988.767489814818</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44">
        <f t="shared" ca="1" si="2"/>
        <v>45988.767489814818</v>
      </c>
      <c r="H53" s="38"/>
      <c r="I53" s="151" t="str">
        <f>IFERROR(VLOOKUP(D53,DB!A:F,6,0),"")</f>
        <v/>
      </c>
      <c r="J53" s="151" t="str">
        <f>IFERROR(VLOOKUP(D53,DB!A:G,7,0),"")</f>
        <v/>
      </c>
      <c r="K53" s="37"/>
      <c r="L53" s="151"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47"/>
      <c r="F2"/>
      <c r="G2" s="72">
        <f ca="1">IFERROR(NOW()-F2,"-")</f>
        <v>45988.767489814818</v>
      </c>
      <c r="H2" s="148">
        <v>45988.686666666668</v>
      </c>
      <c r="I2" s="124" t="str">
        <f>IFERROR(VLOOKUP(D2,DB!A:F,6,0),"")</f>
        <v>Generator-SG</v>
      </c>
      <c r="J2" s="124" t="str">
        <f>IFERROR(VLOOKUP(D2,DB!A:G,7,0),"")</f>
        <v>Dead</v>
      </c>
      <c r="K2" s="127" t="s">
        <v>39128</v>
      </c>
      <c r="L2" s="128" t="str">
        <f>IFERROR(VLOOKUP(D2,DB!A:I,9,0),"")</f>
        <v>Latis</v>
      </c>
    </row>
    <row r="3" spans="1:16382" ht="31.5" customHeight="1">
      <c r="A3" s="123"/>
      <c r="B3" s="124" t="str">
        <f>IFERROR(VLOOKUP(D3,DB!A:K,11,0),"")</f>
        <v/>
      </c>
      <c r="C3" s="125"/>
      <c r="D3" s="124"/>
      <c r="E3" s="124"/>
      <c r="F3" s="126"/>
      <c r="G3" s="72">
        <f ca="1">IFERROR(NOW()-F3,"-")</f>
        <v>45988.767489814818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45988.767489814818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45988.767489814818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45988.767489814818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45988.767489814818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45988.767489814818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45988.767489814818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45988.767489814818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45988.767489814818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45988.767489814818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45988.767489814818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45988.767489814818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45988.767489814818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45988.767489814818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45988.767489814818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45988.767489814818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45988.767489814818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45988.767489814818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45988.767489814818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45988.767489814818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45988.767489814818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45988.767489814818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45988.767489814818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45988.767489814818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45988.767489814818</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